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codeName="EstaPastaDeTrabalho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ervidor\engenharia\2020-PROJETOS\2041-Ponte de Ferro João Neiva\4.8 Orçamento\"/>
    </mc:Choice>
  </mc:AlternateContent>
  <xr:revisionPtr revIDLastSave="0" documentId="13_ncr:1_{C9378C9B-86F7-4E30-9FAB-40FB9AF9F9C0}" xr6:coauthVersionLast="45" xr6:coauthVersionMax="45" xr10:uidLastSave="{00000000-0000-0000-0000-000000000000}"/>
  <bookViews>
    <workbookView xWindow="-120" yWindow="-120" windowWidth="29040" windowHeight="15990" tabRatio="822" firstSheet="13" activeTab="28" xr2:uid="{00000000-000D-0000-FFFF-FFFF00000000}"/>
  </bookViews>
  <sheets>
    <sheet name="Hidrojateamento" sheetId="295" r:id="rId1"/>
    <sheet name="Limpeza de concreto" sheetId="423" r:id="rId2"/>
    <sheet name="Limpeza do aço" sheetId="343" r:id="rId3"/>
    <sheet name="Recuperação da Alma Pilar" sheetId="365" r:id="rId4"/>
    <sheet name="Recuperação do Perfil Superior" sheetId="422" r:id="rId5"/>
    <sheet name="Remoção de Guarda corpo" sheetId="424" r:id="rId6"/>
    <sheet name="Pintura de aço" sheetId="421" r:id="rId7"/>
    <sheet name="Pintura de concreto" sheetId="293" r:id="rId8"/>
    <sheet name="Piso passarela" sheetId="425" r:id="rId9"/>
    <sheet name="Guarda-corpo passarela" sheetId="426" r:id="rId10"/>
    <sheet name="Passarela metálica" sheetId="427" r:id="rId11"/>
    <sheet name="Guarda-corpo passarela nova" sheetId="429" r:id="rId12"/>
    <sheet name="Concreto de calçada " sheetId="437" r:id="rId13"/>
    <sheet name="Concreto Ciclopico" sheetId="430" r:id="rId14"/>
    <sheet name="Formas" sheetId="431" r:id="rId15"/>
    <sheet name="Escavação" sheetId="435" r:id="rId16"/>
    <sheet name="Aterro" sheetId="436" r:id="rId17"/>
    <sheet name="Luminaria" sheetId="432" r:id="rId18"/>
    <sheet name="cabo de cobre" sheetId="433" r:id="rId19"/>
    <sheet name="rele" sheetId="434" r:id="rId20"/>
    <sheet name="DR" sheetId="438" r:id="rId21"/>
    <sheet name="CAIXA" sheetId="439" r:id="rId22"/>
    <sheet name="distribuição" sheetId="441" r:id="rId23"/>
    <sheet name="Placa de Obra" sheetId="334" r:id="rId24"/>
    <sheet name="Escritório" sheetId="101" r:id="rId25"/>
    <sheet name="Refeitório" sheetId="22" r:id="rId26"/>
    <sheet name="Sanitário" sheetId="290" r:id="rId27"/>
    <sheet name="Rede de luz" sheetId="442" r:id="rId28"/>
    <sheet name="Rede de agua " sheetId="444" r:id="rId29"/>
  </sheets>
  <externalReferences>
    <externalReference r:id="rId30"/>
    <externalReference r:id="rId31"/>
  </externalReferences>
  <definedNames>
    <definedName name="_xlnm.Print_Area" localSheetId="16">Aterro!$A$1:$N$31</definedName>
    <definedName name="_xlnm.Print_Area" localSheetId="18">'cabo de cobre'!$A$1:$N$31</definedName>
    <definedName name="_xlnm.Print_Area" localSheetId="21">CAIXA!$A$1:$N$26</definedName>
    <definedName name="_xlnm.Print_Area" localSheetId="13">'Concreto Ciclopico'!$A$1:$N$31</definedName>
    <definedName name="_xlnm.Print_Area" localSheetId="12">'Concreto de calçada '!$A$1:$N$31</definedName>
    <definedName name="_xlnm.Print_Area" localSheetId="22">distribuição!$A$1:$N$31</definedName>
    <definedName name="_xlnm.Print_Area" localSheetId="20">DR!$A$1:$N$31</definedName>
    <definedName name="_xlnm.Print_Area" localSheetId="15">Escavação!$A$1:$N$31</definedName>
    <definedName name="_xlnm.Print_Area" localSheetId="24">Escritório!$A$1:$N$31</definedName>
    <definedName name="_xlnm.Print_Area" localSheetId="14">Formas!$A$1:$N$31</definedName>
    <definedName name="_xlnm.Print_Area" localSheetId="9">'Guarda-corpo passarela'!$A$1:$N$31</definedName>
    <definedName name="_xlnm.Print_Area" localSheetId="11">'Guarda-corpo passarela nova'!$A$1:$N$31</definedName>
    <definedName name="_xlnm.Print_Area" localSheetId="0">Hidrojateamento!$A$1:$N$75</definedName>
    <definedName name="_xlnm.Print_Area" localSheetId="1">'Limpeza de concreto'!$A$1:$N$31</definedName>
    <definedName name="_xlnm.Print_Area" localSheetId="2">'Limpeza do aço'!$A$1:$N$10</definedName>
    <definedName name="_xlnm.Print_Area" localSheetId="17">Luminaria!$A$1:$N$31</definedName>
    <definedName name="_xlnm.Print_Area" localSheetId="10">'Passarela metálica'!$A$1:$N$31</definedName>
    <definedName name="_xlnm.Print_Area" localSheetId="6">'Pintura de aço'!$A$1:$N$79</definedName>
    <definedName name="_xlnm.Print_Area" localSheetId="7">'Pintura de concreto'!$A$1:$N$31</definedName>
    <definedName name="_xlnm.Print_Area" localSheetId="8">'Piso passarela'!$A$1:$N$31</definedName>
    <definedName name="_xlnm.Print_Area" localSheetId="3">'Recuperação da Alma Pilar'!$A$1:$N$27</definedName>
    <definedName name="_xlnm.Print_Area" localSheetId="4">'Recuperação do Perfil Superior'!$A$1:$N$27</definedName>
    <definedName name="_xlnm.Print_Area" localSheetId="28">'Rede de agua '!$A$1:$N$29</definedName>
    <definedName name="_xlnm.Print_Area" localSheetId="27">'Rede de luz'!$A$1:$N$29</definedName>
    <definedName name="_xlnm.Print_Area" localSheetId="25">Refeitório!$A$1:$N$29</definedName>
    <definedName name="_xlnm.Print_Area" localSheetId="19">rele!$A$1:$N$31</definedName>
    <definedName name="_xlnm.Print_Area" localSheetId="5">'Remoção de Guarda corpo'!$A$1:$N$27</definedName>
    <definedName name="ATERRO_100">#REF!</definedName>
    <definedName name="COMPLETO">#REF!</definedName>
    <definedName name="DATA">#REF!</definedName>
    <definedName name="data1">#REF!</definedName>
    <definedName name="DRENAGEM">#REF!</definedName>
    <definedName name="INDICE">#REF!</definedName>
    <definedName name="KPAV">#REF!</definedName>
    <definedName name="KTER">#REF!</definedName>
    <definedName name="MULT">'[1]BAIXO GUANDU ITAIMBE'!#REF!</definedName>
    <definedName name="PAVIM">#REF!</definedName>
    <definedName name="PLANILHA">#REF!</definedName>
    <definedName name="rocha">#REF!</definedName>
    <definedName name="SERVIX">'[2]PLANILHA DE QUANT. E CUSTOS A'!#REF!</definedName>
    <definedName name="TECNICA">#REF!</definedName>
    <definedName name="TERRAPL">#REF!</definedName>
    <definedName name="_xlnm.Print_Titles" localSheetId="24">Escritório!$5:$6</definedName>
    <definedName name="_xlnm.Print_Titles" localSheetId="28">'Rede de agua '!$5:$6</definedName>
    <definedName name="_xlnm.Print_Titles" localSheetId="27">'Rede de luz'!$5:$6</definedName>
    <definedName name="_xlnm.Print_Titles" localSheetId="25">Refeitório!$5:$6</definedName>
    <definedName name="TOTAL">#REF!</definedName>
    <definedName name="VALOR_ADITIVO">#REF!</definedName>
    <definedName name="VALOR_CONTRATO">#REF!</definedName>
  </definedNames>
  <calcPr calcId="191029"/>
</workbook>
</file>

<file path=xl/calcChain.xml><?xml version="1.0" encoding="utf-8"?>
<calcChain xmlns="http://schemas.openxmlformats.org/spreadsheetml/2006/main">
  <c r="H29" i="444" l="1"/>
  <c r="H29" i="442"/>
  <c r="F31" i="441"/>
  <c r="H73" i="295" l="1"/>
  <c r="F26" i="439" l="1"/>
  <c r="F13" i="439" l="1"/>
  <c r="F31" i="438"/>
  <c r="F31" i="437" l="1"/>
  <c r="J7" i="436"/>
  <c r="F31" i="436" s="1"/>
  <c r="I7" i="435"/>
  <c r="F31" i="435" s="1"/>
  <c r="H30" i="290" l="1"/>
  <c r="F31" i="433"/>
  <c r="F31" i="434"/>
  <c r="F31" i="432"/>
  <c r="H7" i="431" l="1"/>
  <c r="F31" i="431" s="1"/>
  <c r="F31" i="430"/>
  <c r="F31" i="429"/>
  <c r="H31" i="427"/>
  <c r="F31" i="426"/>
  <c r="F31" i="425"/>
  <c r="H8" i="424" l="1"/>
  <c r="H7" i="424"/>
  <c r="H27" i="424" s="1"/>
  <c r="H12" i="423"/>
  <c r="H11" i="423"/>
  <c r="H10" i="423"/>
  <c r="H9" i="423"/>
  <c r="H8" i="423"/>
  <c r="H7" i="423"/>
  <c r="H8" i="422"/>
  <c r="H7" i="422"/>
  <c r="H27" i="422" s="1"/>
  <c r="H78" i="421"/>
  <c r="H77" i="421"/>
  <c r="H76" i="421"/>
  <c r="H75" i="421"/>
  <c r="H74" i="421"/>
  <c r="H73" i="421"/>
  <c r="H72" i="421"/>
  <c r="H71" i="421"/>
  <c r="H70" i="421"/>
  <c r="H69" i="421"/>
  <c r="H68" i="421"/>
  <c r="H67" i="421"/>
  <c r="H66" i="421"/>
  <c r="H65" i="421"/>
  <c r="H64" i="421"/>
  <c r="H63" i="421"/>
  <c r="H62" i="421"/>
  <c r="H44" i="421"/>
  <c r="H43" i="421"/>
  <c r="H42" i="421"/>
  <c r="H41" i="421"/>
  <c r="H40" i="421"/>
  <c r="H39" i="421"/>
  <c r="H38" i="421"/>
  <c r="H37" i="421"/>
  <c r="H36" i="421"/>
  <c r="H35" i="421"/>
  <c r="H34" i="421"/>
  <c r="H33" i="421"/>
  <c r="H32" i="421"/>
  <c r="H31" i="421"/>
  <c r="H30" i="421"/>
  <c r="H29" i="421"/>
  <c r="H28" i="421"/>
  <c r="H27" i="421"/>
  <c r="H26" i="421"/>
  <c r="H25" i="421"/>
  <c r="H24" i="421"/>
  <c r="H23" i="421"/>
  <c r="H22" i="421"/>
  <c r="H21" i="421"/>
  <c r="H20" i="421"/>
  <c r="H19" i="421"/>
  <c r="H18" i="421"/>
  <c r="H17" i="421"/>
  <c r="H16" i="421"/>
  <c r="H15" i="421"/>
  <c r="H14" i="421"/>
  <c r="H13" i="421"/>
  <c r="H12" i="421"/>
  <c r="H11" i="421"/>
  <c r="H10" i="421"/>
  <c r="H9" i="421"/>
  <c r="H8" i="421"/>
  <c r="H7" i="421"/>
  <c r="F27" i="365"/>
  <c r="H9" i="365"/>
  <c r="H8" i="365"/>
  <c r="H7" i="365"/>
  <c r="H79" i="421" l="1"/>
  <c r="H31" i="423"/>
  <c r="H74" i="295" l="1"/>
  <c r="H9" i="343"/>
  <c r="H8" i="343"/>
  <c r="H7" i="343"/>
  <c r="H8" i="293"/>
  <c r="H9" i="293"/>
  <c r="H10" i="293"/>
  <c r="H11" i="293"/>
  <c r="H12" i="293"/>
  <c r="H7" i="293"/>
  <c r="H68" i="295"/>
  <c r="H69" i="295"/>
  <c r="H70" i="295"/>
  <c r="H71" i="295"/>
  <c r="H72" i="295"/>
  <c r="H63" i="295"/>
  <c r="H64" i="295"/>
  <c r="H65" i="295"/>
  <c r="H66" i="295"/>
  <c r="H67" i="295"/>
  <c r="H10" i="343" l="1"/>
  <c r="H31" i="293"/>
  <c r="H36" i="295"/>
  <c r="H37" i="295"/>
  <c r="H38" i="295"/>
  <c r="H39" i="295"/>
  <c r="H40" i="295"/>
  <c r="H41" i="295"/>
  <c r="H42" i="295"/>
  <c r="H43" i="295"/>
  <c r="H44" i="295"/>
  <c r="H22" i="295"/>
  <c r="H23" i="295"/>
  <c r="H24" i="295"/>
  <c r="H25" i="295"/>
  <c r="H26" i="295"/>
  <c r="H27" i="295"/>
  <c r="H28" i="295"/>
  <c r="H29" i="295"/>
  <c r="H30" i="295"/>
  <c r="H31" i="295"/>
  <c r="H32" i="295"/>
  <c r="H33" i="295"/>
  <c r="H34" i="295"/>
  <c r="H35" i="295"/>
  <c r="H62" i="295"/>
  <c r="H21" i="295"/>
  <c r="H8" i="295"/>
  <c r="H9" i="295"/>
  <c r="H10" i="295"/>
  <c r="H11" i="295"/>
  <c r="H12" i="295"/>
  <c r="H13" i="295"/>
  <c r="H14" i="295"/>
  <c r="H15" i="295"/>
  <c r="H16" i="295"/>
  <c r="H17" i="295"/>
  <c r="H18" i="295"/>
  <c r="H19" i="295"/>
  <c r="H20" i="295"/>
  <c r="H7" i="295"/>
  <c r="H75" i="295" l="1"/>
  <c r="G7" i="101"/>
  <c r="E31" i="101" s="1"/>
  <c r="H29" i="22" l="1"/>
  <c r="H7" i="334" l="1"/>
  <c r="H31" i="334" s="1"/>
</calcChain>
</file>

<file path=xl/sharedStrings.xml><?xml version="1.0" encoding="utf-8"?>
<sst xmlns="http://schemas.openxmlformats.org/spreadsheetml/2006/main" count="867" uniqueCount="136">
  <si>
    <t>TOTAL</t>
  </si>
  <si>
    <t>OBSERVAÇÕES</t>
  </si>
  <si>
    <t>ESTACA INICIAL</t>
  </si>
  <si>
    <t>ESTACA FINAL</t>
  </si>
  <si>
    <t>COMP.</t>
  </si>
  <si>
    <t>LARG.</t>
  </si>
  <si>
    <t>ESP.</t>
  </si>
  <si>
    <t>ÁREA</t>
  </si>
  <si>
    <t>EMPOL</t>
  </si>
  <si>
    <t>VOLUME</t>
  </si>
  <si>
    <t>UNIDADE</t>
  </si>
  <si>
    <t>PESO</t>
  </si>
  <si>
    <t>INT</t>
  </si>
  <si>
    <t>FRAÇ</t>
  </si>
  <si>
    <t>(M)</t>
  </si>
  <si>
    <t>(M2)</t>
  </si>
  <si>
    <t>M3/M3</t>
  </si>
  <si>
    <t>(M3)</t>
  </si>
  <si>
    <t>(UNID.)</t>
  </si>
  <si>
    <t>(T)</t>
  </si>
  <si>
    <t>M3/M</t>
  </si>
  <si>
    <t xml:space="preserve">TOTAL </t>
  </si>
  <si>
    <t>CORPO DA MEMÓRIA DE CÁLCULO</t>
  </si>
  <si>
    <t>Memória de Cálculo</t>
  </si>
  <si>
    <t>QUANTIDADE</t>
  </si>
  <si>
    <t>(UND)</t>
  </si>
  <si>
    <r>
      <t xml:space="preserve">SERVIÇO: </t>
    </r>
    <r>
      <rPr>
        <sz val="10"/>
        <rFont val="Arial"/>
        <family val="2"/>
      </rPr>
      <t>Reforma da Ponte de Ferro da Cidade de João Neiva - ES</t>
    </r>
  </si>
  <si>
    <t xml:space="preserve"> SERVIÇOS - 1.1: Hidrojateamento de superfícies metálicas</t>
  </si>
  <si>
    <t xml:space="preserve">SERVIÇOS - 1.2: Limpeza em superfície de concreto com jateamento d'água sob pressão </t>
  </si>
  <si>
    <t>SERVIÇOS - 1.3:  Limpeza e preparo de superfície de aço em Vias Urbanas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</si>
  <si>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</si>
  <si>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</si>
  <si>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</si>
  <si>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</si>
  <si>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</si>
  <si>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</si>
  <si>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</si>
  <si>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</si>
  <si>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</si>
  <si>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</si>
  <si>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</si>
  <si>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</si>
  <si>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</si>
  <si>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</si>
  <si>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PERIMETRO</t>
  </si>
  <si>
    <t>ALTURA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</si>
  <si>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</si>
  <si>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</si>
  <si>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</si>
  <si>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</si>
  <si>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</si>
  <si>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</si>
  <si>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</si>
  <si>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</si>
  <si>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</si>
  <si>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</si>
  <si>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</si>
  <si>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</si>
  <si>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</si>
  <si>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</si>
  <si>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</si>
  <si>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</si>
  <si>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</si>
  <si>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</si>
  <si>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</si>
  <si>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</si>
  <si>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</si>
  <si>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</si>
  <si>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LONGARINAS 1</t>
  </si>
  <si>
    <t>LONGARINAS 2</t>
  </si>
  <si>
    <t>VIGAS  PONTE 1</t>
  </si>
  <si>
    <t>VIGAS  PONTE 2</t>
  </si>
  <si>
    <t>VIGAS  PONTE 3</t>
  </si>
  <si>
    <t>VIGAS  PONTE 4</t>
  </si>
  <si>
    <t>VIGAS  PONTE 5</t>
  </si>
  <si>
    <t>VIGAS  PONTE 6</t>
  </si>
  <si>
    <t>VIGAS  PONTE 7</t>
  </si>
  <si>
    <t>VIGAS  PONTE 8</t>
  </si>
  <si>
    <t>VIGAS  PONTE 9</t>
  </si>
  <si>
    <t xml:space="preserve">LONGARINAS </t>
  </si>
  <si>
    <t>PERFIL U TETO</t>
  </si>
  <si>
    <t>TRELIÇA TETO</t>
  </si>
  <si>
    <t>CABO FUNDO</t>
  </si>
  <si>
    <t>LAJE DA PONTE</t>
  </si>
  <si>
    <t>FUNDO DA LAJE</t>
  </si>
  <si>
    <t>LAJE</t>
  </si>
  <si>
    <t>LATERAL</t>
  </si>
  <si>
    <t xml:space="preserve">MÃO FRANCESA </t>
  </si>
  <si>
    <t xml:space="preserve">PERFIL U </t>
  </si>
  <si>
    <t>CHAPA DO PILAR</t>
  </si>
  <si>
    <t>GUARDA-CORPO PONTE</t>
  </si>
  <si>
    <t>FUNDAÇÃO</t>
  </si>
  <si>
    <t xml:space="preserve">SERVIÇOS - 2.1:  Recuperação de Alma de Pilar </t>
  </si>
  <si>
    <t>Perfil superior</t>
  </si>
  <si>
    <t xml:space="preserve">SERVIÇOS - 2.2: Recuperação do Perfil Superior da Ponte </t>
  </si>
  <si>
    <t xml:space="preserve"> SERVIÇOS - 2.4: Pintura de superfície metálica com uma demão de primer Epoxi e duas demãos de tinta à base de Epoxi</t>
  </si>
  <si>
    <t>SERVIÇOS - 2.3: Remoção de Guarda-corpo</t>
  </si>
  <si>
    <t>SERVIÇOS - 2.5: Pintura com tinta à base de resinas acrílicas, marcas de referência Suvinil, Coral ou Metalatex, sobre piso de concreto, a duas demãos</t>
  </si>
  <si>
    <t xml:space="preserve">SERVIÇOS - 2.6: Piso passarela metálica </t>
  </si>
  <si>
    <t xml:space="preserve">Lateral existente </t>
  </si>
  <si>
    <t xml:space="preserve">SERVIÇOS - 2.7: Guarda corpo Passarela metálica </t>
  </si>
  <si>
    <t>SERVIÇOS - 3.1: Passarela metálica p/ pontes rodoviárias com 1,0m de largura, piso em chapa xadrez esp 1/4", em perfis laminados, inclusive pintura</t>
  </si>
  <si>
    <t>SERVIÇOS - 3.4: Fornecimento, preparo e aplicação de concreto ciclópico Fck=15MPa com 30% de pedra de mão</t>
  </si>
  <si>
    <t xml:space="preserve">Muro de arrimo para passarela </t>
  </si>
  <si>
    <t>(M³)</t>
  </si>
  <si>
    <t>SERVIÇOS - 3.5: Fôrma de chapa compensada resinada 12mm, levando-se em conta a utilização 3 vezes (incluido o material, corte,montagem, escoramento e desfôrma)</t>
  </si>
  <si>
    <t>Formas para o muro de arrimo</t>
  </si>
  <si>
    <t xml:space="preserve">Luminárias </t>
  </si>
  <si>
    <t>QUANTITATIVO</t>
  </si>
  <si>
    <t>Cabo de cobre</t>
  </si>
  <si>
    <t>Rele de iluminação</t>
  </si>
  <si>
    <t>SERVIÇOS - 5.1: Placa da obra nas dimensões de 3,0 x 6,0m, padrão DER-ES</t>
  </si>
  <si>
    <t>SERVIÇOS - 5.2: Barracão com sanitário, em chapa compensada 12 mm e pont. 8x8 cm, piso cimentado e cobertura em telha de fibroc. 6 mm, incl. Ponto de luz e cx. Inspeção -  (Escritório)</t>
  </si>
  <si>
    <t>SERVIÇOS - 5.3: Refeitório c/ paredes chapa de comp. 12 mm e pont. 8x8 cm, piso ciment. E cob. Telhas fibroc. 6 mm, incl. Ponto de luz e cx. De insp. (1,21m²/func/turno)</t>
  </si>
  <si>
    <t>SERVIÇOS - 5.4: Aluguel mensal container sanitário, incl porta, básc, 2 ptos luz, 1 pto aterram., 3vasos, 3lavatórios, calha mictório, 6 chuveiros (1 eletrico), torn.,registros, piso comp. Naval pintado, cert NR18 e laudo descontaminação</t>
  </si>
  <si>
    <t>SERVIÇOS - 3.6: Escavação manual em material de 1a. categoria, até 1.50 m de profundidade</t>
  </si>
  <si>
    <t>Base do muro de arrimo</t>
  </si>
  <si>
    <t>SERVIÇOS - 3.7: Fornecimento, preparo e aplicação de concreto ciclópico Fck=15MPa com 30% de pedra de mão</t>
  </si>
  <si>
    <t>Caixa de iluminação</t>
  </si>
  <si>
    <t>Ponto de DR</t>
  </si>
  <si>
    <t>SERVIÇOS - 4.6: Isolador de Porcelana tipo roldana com rack 3 x 16, instalação</t>
  </si>
  <si>
    <t xml:space="preserve">SERVIÇOS - 3.2: Guarda corpo Passarela metálica </t>
  </si>
  <si>
    <t>SERVIÇOS - 3.3: Fornecimento, preparo e aplicação de concreto Fck=20 MPa (brita 1 e 2) - (5% de perdas já incluído no custo)</t>
  </si>
  <si>
    <t>Lateral a construir</t>
  </si>
  <si>
    <t>SERVIÇOS - 4.1: Instalação de Refletores de LED DE 200 W com suporte metálico de 0,60 m.</t>
  </si>
  <si>
    <t>SERVIÇOS - 4.2: Cabo de cobre termoplástico, com isolamento para 1000V, seção de 10.0 mm2</t>
  </si>
  <si>
    <t>SERVIÇOS - 4.3: Rele fotoeletrico p/ comando de iluminação externa 220V/1000W - fornecimento  e isntalação</t>
  </si>
  <si>
    <t>SERVIÇOS - 4.3: Disjuntor DR bipolar 16A a 25A, corrente nominal 30 mA</t>
  </si>
  <si>
    <t>SERVIÇOS - 4.5: Ponto padrão de interruptor de 1 tecla intermediário - considerando eletroduto PVC rígido de 3/4" inclusive conexões (3.3m), fio isolado PVC de 2.5mm2 (15.8m) e caixa estampada 4x2" (1 und)</t>
  </si>
  <si>
    <t>Isolador de iluminação</t>
  </si>
  <si>
    <t>Ponto de distribuição</t>
  </si>
  <si>
    <t>SERVIÇOS - 4.7: Quadro de distribuição de energia, de embutir, com 3 divisões modulares, sem barramento</t>
  </si>
  <si>
    <t>SERVIÇOS - 5.5: Rede de luz, incl. padrão entr. energia trifás. cabo ligação até barracões, quadro distrib., disj. E chave de força, cons. 20m entre padrão entr.e QDG</t>
  </si>
  <si>
    <t>Distancia de rede de luz</t>
  </si>
  <si>
    <t>SERVIÇOS - 5.5: Rede de água c/ padrão de entrada d'água diâm. 3/4" conf. CESAN, incl. tubos e conexões p/ aliment., distrib., extravas. e limp., cons. o padrão a 25m</t>
  </si>
  <si>
    <t>Distancia de rede de água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</si>
</sst>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#,##0.000"/>
    <numFmt numFmtId="167" formatCode="0.000"/>
    <numFmt numFmtId="168" formatCode="_(* #,##0.000_);_(* \(#,##0.000\);_(* &quot;-&quot;??_);_(@_)"/>
  </numFmts>
  <fonts count="3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sz val="11"/>
      <color indexed="12"/>
      <name val="Arial"/>
      <family val="2"/>
    </font>
    <font>
      <b/>
      <sz val="11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8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7"/>
      <color indexed="10"/>
      <name val="Arial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8" fillId="4" borderId="0" applyNumberFormat="0" applyBorder="0" applyAlignment="0" applyProtection="0"/>
    <xf numFmtId="0" fontId="19" fillId="16" borderId="1" applyNumberFormat="0" applyFont="0" applyBorder="0" applyAlignment="0">
      <alignment horizontal="left" vertical="center"/>
    </xf>
    <xf numFmtId="0" fontId="20" fillId="17" borderId="2" applyNumberFormat="0" applyAlignment="0" applyProtection="0"/>
    <xf numFmtId="0" fontId="21" fillId="18" borderId="3" applyNumberFormat="0" applyAlignment="0" applyProtection="0"/>
    <xf numFmtId="0" fontId="22" fillId="0" borderId="4" applyNumberFormat="0" applyFill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22" borderId="0" applyNumberFormat="0" applyBorder="0" applyAlignment="0" applyProtection="0"/>
    <xf numFmtId="0" fontId="23" fillId="7" borderId="2" applyNumberFormat="0" applyAlignment="0" applyProtection="0"/>
    <xf numFmtId="164" fontId="1" fillId="0" borderId="0" applyFont="0" applyFill="0" applyBorder="0" applyAlignment="0" applyProtection="0"/>
    <xf numFmtId="0" fontId="6" fillId="0" borderId="0"/>
    <xf numFmtId="0" fontId="1" fillId="23" borderId="5" applyNumberFormat="0" applyFont="0" applyAlignment="0" applyProtection="0"/>
    <xf numFmtId="0" fontId="24" fillId="17" borderId="6" applyNumberFormat="0" applyAlignment="0" applyProtection="0"/>
    <xf numFmtId="165" fontId="1" fillId="0" borderId="0" applyFont="0" applyFill="0" applyBorder="0" applyAlignment="0" applyProtection="0"/>
    <xf numFmtId="0" fontId="25" fillId="0" borderId="7" applyNumberFormat="0" applyBorder="0" applyAlignment="0">
      <alignment horizontal="center" vertical="center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8" applyNumberFormat="0" applyFill="0" applyAlignment="0" applyProtection="0"/>
    <xf numFmtId="0" fontId="30" fillId="0" borderId="9" applyNumberFormat="0" applyFill="0" applyAlignment="0" applyProtection="0"/>
    <xf numFmtId="0" fontId="31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11" applyNumberFormat="0" applyFill="0" applyAlignment="0" applyProtection="0"/>
    <xf numFmtId="165" fontId="1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</cellStyleXfs>
  <cellXfs count="217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0" xfId="0" applyFont="1"/>
    <xf numFmtId="0" fontId="0" fillId="0" borderId="13" xfId="0" applyFill="1" applyBorder="1" applyAlignment="1">
      <alignment horizontal="center"/>
    </xf>
    <xf numFmtId="4" fontId="7" fillId="0" borderId="14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2" fontId="7" fillId="0" borderId="13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4" fontId="8" fillId="0" borderId="14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/>
    </xf>
    <xf numFmtId="0" fontId="9" fillId="0" borderId="1" xfId="0" applyFont="1" applyBorder="1" applyAlignment="1"/>
    <xf numFmtId="0" fontId="9" fillId="0" borderId="15" xfId="0" applyFont="1" applyBorder="1" applyAlignment="1"/>
    <xf numFmtId="0" fontId="9" fillId="0" borderId="0" xfId="0" applyFont="1"/>
    <xf numFmtId="2" fontId="7" fillId="0" borderId="13" xfId="0" applyNumberFormat="1" applyFont="1" applyBorder="1" applyAlignment="1">
      <alignment horizontal="center" vertical="center"/>
    </xf>
    <xf numFmtId="0" fontId="9" fillId="0" borderId="0" xfId="0" applyFont="1" applyBorder="1"/>
    <xf numFmtId="0" fontId="7" fillId="0" borderId="14" xfId="0" applyFont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7" fillId="0" borderId="13" xfId="0" applyFont="1" applyFill="1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4" fontId="8" fillId="0" borderId="13" xfId="0" applyNumberFormat="1" applyFont="1" applyBorder="1" applyAlignment="1">
      <alignment horizontal="center" vertical="center"/>
    </xf>
    <xf numFmtId="0" fontId="7" fillId="0" borderId="13" xfId="0" applyFont="1" applyBorder="1" applyAlignment="1"/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9" fillId="0" borderId="13" xfId="0" applyFont="1" applyBorder="1" applyAlignment="1"/>
    <xf numFmtId="0" fontId="10" fillId="0" borderId="12" xfId="0" applyFont="1" applyFill="1" applyBorder="1" applyAlignment="1">
      <alignment horizontal="left"/>
    </xf>
    <xf numFmtId="0" fontId="10" fillId="0" borderId="13" xfId="0" applyFont="1" applyFill="1" applyBorder="1" applyAlignment="1">
      <alignment horizontal="center"/>
    </xf>
    <xf numFmtId="166" fontId="11" fillId="0" borderId="13" xfId="0" applyNumberFormat="1" applyFont="1" applyFill="1" applyBorder="1" applyAlignment="1">
      <alignment horizontal="center"/>
    </xf>
    <xf numFmtId="0" fontId="11" fillId="0" borderId="13" xfId="0" applyFont="1" applyFill="1" applyBorder="1" applyAlignment="1">
      <alignment horizontal="center"/>
    </xf>
    <xf numFmtId="4" fontId="11" fillId="0" borderId="13" xfId="0" applyNumberFormat="1" applyFont="1" applyFill="1" applyBorder="1" applyAlignment="1">
      <alignment horizontal="center" vertical="center"/>
    </xf>
    <xf numFmtId="4" fontId="11" fillId="0" borderId="13" xfId="0" applyNumberFormat="1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2" fontId="11" fillId="0" borderId="13" xfId="0" applyNumberFormat="1" applyFont="1" applyFill="1" applyBorder="1" applyAlignment="1">
      <alignment horizontal="center"/>
    </xf>
    <xf numFmtId="166" fontId="12" fillId="24" borderId="16" xfId="0" applyNumberFormat="1" applyFont="1" applyFill="1" applyBorder="1" applyAlignment="1">
      <alignment horizontal="center" vertical="center"/>
    </xf>
    <xf numFmtId="0" fontId="12" fillId="24" borderId="17" xfId="0" applyFont="1" applyFill="1" applyBorder="1" applyAlignment="1">
      <alignment horizontal="center" vertical="center"/>
    </xf>
    <xf numFmtId="0" fontId="11" fillId="24" borderId="18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" fontId="7" fillId="0" borderId="13" xfId="0" applyNumberFormat="1" applyFont="1" applyBorder="1" applyAlignment="1">
      <alignment horizontal="center"/>
    </xf>
    <xf numFmtId="49" fontId="7" fillId="0" borderId="12" xfId="0" applyNumberFormat="1" applyFont="1" applyBorder="1" applyAlignment="1">
      <alignment horizontal="center" vertical="center"/>
    </xf>
    <xf numFmtId="0" fontId="7" fillId="0" borderId="1" xfId="0" applyFont="1" applyBorder="1" applyAlignment="1"/>
    <xf numFmtId="0" fontId="7" fillId="0" borderId="15" xfId="0" applyFont="1" applyBorder="1" applyAlignment="1"/>
    <xf numFmtId="0" fontId="8" fillId="0" borderId="12" xfId="0" applyFont="1" applyBorder="1" applyAlignment="1">
      <alignment horizontal="left"/>
    </xf>
    <xf numFmtId="167" fontId="5" fillId="0" borderId="13" xfId="0" applyNumberFormat="1" applyFont="1" applyFill="1" applyBorder="1" applyAlignment="1">
      <alignment horizontal="center" vertical="center"/>
    </xf>
    <xf numFmtId="4" fontId="7" fillId="0" borderId="13" xfId="0" applyNumberFormat="1" applyFont="1" applyFill="1" applyBorder="1" applyAlignment="1">
      <alignment horizontal="center" vertical="center"/>
    </xf>
    <xf numFmtId="0" fontId="7" fillId="0" borderId="0" xfId="0" applyFont="1" applyBorder="1"/>
    <xf numFmtId="4" fontId="7" fillId="0" borderId="19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15" fillId="0" borderId="12" xfId="0" applyFont="1" applyBorder="1" applyAlignment="1">
      <alignment horizontal="center"/>
    </xf>
    <xf numFmtId="0" fontId="15" fillId="0" borderId="13" xfId="0" applyFont="1" applyBorder="1" applyAlignment="1"/>
    <xf numFmtId="0" fontId="15" fillId="0" borderId="13" xfId="0" applyFont="1" applyBorder="1" applyAlignment="1">
      <alignment horizontal="center"/>
    </xf>
    <xf numFmtId="0" fontId="15" fillId="0" borderId="1" xfId="0" applyFont="1" applyBorder="1" applyAlignment="1"/>
    <xf numFmtId="0" fontId="15" fillId="0" borderId="15" xfId="0" applyFont="1" applyBorder="1" applyAlignment="1"/>
    <xf numFmtId="0" fontId="15" fillId="0" borderId="13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8" fillId="0" borderId="15" xfId="0" applyFont="1" applyBorder="1" applyAlignment="1"/>
    <xf numFmtId="0" fontId="8" fillId="0" borderId="12" xfId="0" applyFont="1" applyBorder="1" applyAlignment="1">
      <alignment horizontal="center"/>
    </xf>
    <xf numFmtId="2" fontId="8" fillId="0" borderId="13" xfId="0" applyNumberFormat="1" applyFont="1" applyBorder="1" applyAlignment="1">
      <alignment horizontal="center"/>
    </xf>
    <xf numFmtId="0" fontId="8" fillId="0" borderId="13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8" fillId="0" borderId="1" xfId="0" applyFont="1" applyBorder="1" applyAlignment="1"/>
    <xf numFmtId="0" fontId="11" fillId="24" borderId="2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/>
    </xf>
    <xf numFmtId="4" fontId="8" fillId="0" borderId="13" xfId="0" applyNumberFormat="1" applyFont="1" applyBorder="1" applyAlignment="1"/>
    <xf numFmtId="0" fontId="0" fillId="0" borderId="13" xfId="0" applyBorder="1" applyAlignment="1"/>
    <xf numFmtId="1" fontId="7" fillId="0" borderId="19" xfId="32" applyNumberFormat="1" applyFont="1" applyBorder="1" applyAlignment="1">
      <alignment horizontal="center" vertical="center"/>
    </xf>
    <xf numFmtId="1" fontId="7" fillId="0" borderId="12" xfId="32" applyNumberFormat="1" applyFont="1" applyBorder="1" applyAlignment="1">
      <alignment horizontal="center" vertical="center"/>
    </xf>
    <xf numFmtId="2" fontId="7" fillId="0" borderId="13" xfId="32" applyNumberFormat="1" applyFont="1" applyBorder="1" applyAlignment="1">
      <alignment horizontal="center" vertical="center"/>
    </xf>
    <xf numFmtId="1" fontId="7" fillId="0" borderId="14" xfId="32" applyNumberFormat="1" applyFont="1" applyBorder="1" applyAlignment="1">
      <alignment horizontal="center" vertical="center"/>
    </xf>
    <xf numFmtId="1" fontId="7" fillId="0" borderId="13" xfId="32" applyNumberFormat="1" applyFont="1" applyBorder="1" applyAlignment="1">
      <alignment horizontal="center" vertical="center"/>
    </xf>
    <xf numFmtId="2" fontId="7" fillId="0" borderId="14" xfId="32" applyNumberFormat="1" applyFont="1" applyBorder="1" applyAlignment="1">
      <alignment horizontal="center" vertical="center"/>
    </xf>
    <xf numFmtId="1" fontId="7" fillId="0" borderId="22" xfId="32" applyNumberFormat="1" applyFont="1" applyBorder="1" applyAlignment="1">
      <alignment horizontal="center" vertical="center"/>
    </xf>
    <xf numFmtId="168" fontId="7" fillId="0" borderId="13" xfId="47" applyNumberFormat="1" applyFont="1" applyBorder="1" applyAlignment="1">
      <alignment horizontal="center" vertical="center"/>
    </xf>
    <xf numFmtId="0" fontId="6" fillId="0" borderId="0" xfId="32"/>
    <xf numFmtId="0" fontId="2" fillId="0" borderId="0" xfId="32" applyFont="1"/>
    <xf numFmtId="4" fontId="7" fillId="0" borderId="13" xfId="32" applyNumberFormat="1" applyFont="1" applyBorder="1" applyAlignment="1">
      <alignment horizontal="center" vertical="center"/>
    </xf>
    <xf numFmtId="0" fontId="7" fillId="0" borderId="0" xfId="32" applyFont="1"/>
    <xf numFmtId="0" fontId="7" fillId="0" borderId="13" xfId="32" applyFont="1" applyBorder="1"/>
    <xf numFmtId="0" fontId="14" fillId="0" borderId="0" xfId="32" applyFont="1"/>
    <xf numFmtId="0" fontId="5" fillId="0" borderId="0" xfId="32" applyFont="1" applyAlignment="1">
      <alignment horizontal="center"/>
    </xf>
    <xf numFmtId="166" fontId="12" fillId="24" borderId="16" xfId="32" applyNumberFormat="1" applyFont="1" applyFill="1" applyBorder="1" applyAlignment="1">
      <alignment horizontal="center" vertical="center"/>
    </xf>
    <xf numFmtId="0" fontId="5" fillId="0" borderId="0" xfId="32" applyFont="1" applyAlignment="1">
      <alignment horizontal="center" vertical="center"/>
    </xf>
    <xf numFmtId="165" fontId="7" fillId="0" borderId="0" xfId="47" applyFont="1"/>
    <xf numFmtId="166" fontId="7" fillId="0" borderId="13" xfId="32" applyNumberFormat="1" applyFont="1" applyBorder="1" applyAlignment="1">
      <alignment horizontal="center" vertical="center"/>
    </xf>
    <xf numFmtId="168" fontId="7" fillId="0" borderId="13" xfId="45" applyNumberFormat="1" applyFont="1" applyBorder="1" applyAlignment="1">
      <alignment vertical="center"/>
    </xf>
    <xf numFmtId="168" fontId="7" fillId="0" borderId="13" xfId="45" applyNumberFormat="1" applyFont="1" applyBorder="1" applyAlignment="1"/>
    <xf numFmtId="2" fontId="6" fillId="0" borderId="13" xfId="0" applyNumberFormat="1" applyFont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3" xfId="0" applyFont="1" applyBorder="1" applyAlignment="1"/>
    <xf numFmtId="0" fontId="9" fillId="0" borderId="23" xfId="0" applyFont="1" applyBorder="1" applyAlignment="1"/>
    <xf numFmtId="0" fontId="11" fillId="0" borderId="23" xfId="0" applyFont="1" applyFill="1" applyBorder="1" applyAlignment="1">
      <alignment horizontal="center"/>
    </xf>
    <xf numFmtId="0" fontId="11" fillId="24" borderId="18" xfId="0" applyFont="1" applyFill="1" applyBorder="1" applyAlignment="1">
      <alignment vertical="center"/>
    </xf>
    <xf numFmtId="0" fontId="11" fillId="24" borderId="21" xfId="0" applyFont="1" applyFill="1" applyBorder="1" applyAlignment="1">
      <alignment vertical="center"/>
    </xf>
    <xf numFmtId="0" fontId="7" fillId="0" borderId="0" xfId="32" applyFont="1" applyBorder="1"/>
    <xf numFmtId="0" fontId="2" fillId="0" borderId="13" xfId="0" applyFont="1" applyBorder="1" applyAlignment="1">
      <alignment vertical="center" wrapText="1"/>
    </xf>
    <xf numFmtId="0" fontId="6" fillId="0" borderId="0" xfId="45" applyNumberFormat="1" applyFont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4" fontId="7" fillId="0" borderId="14" xfId="0" applyNumberFormat="1" applyFont="1" applyBorder="1" applyAlignment="1">
      <alignment horizontal="center" vertical="center"/>
    </xf>
    <xf numFmtId="165" fontId="12" fillId="24" borderId="16" xfId="45" applyFont="1" applyFill="1" applyBorder="1" applyAlignment="1">
      <alignment horizontal="left" vertical="center"/>
    </xf>
    <xf numFmtId="0" fontId="0" fillId="0" borderId="23" xfId="0" applyBorder="1" applyAlignment="1"/>
    <xf numFmtId="0" fontId="13" fillId="24" borderId="18" xfId="0" applyFont="1" applyFill="1" applyBorder="1" applyAlignment="1">
      <alignment vertical="center"/>
    </xf>
    <xf numFmtId="0" fontId="12" fillId="24" borderId="18" xfId="32" applyFont="1" applyFill="1" applyBorder="1" applyAlignment="1">
      <alignment vertical="center"/>
    </xf>
    <xf numFmtId="0" fontId="12" fillId="24" borderId="21" xfId="32" applyFont="1" applyFill="1" applyBorder="1" applyAlignment="1">
      <alignment vertic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4" fontId="7" fillId="0" borderId="14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4" fontId="12" fillId="24" borderId="16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4" fontId="0" fillId="0" borderId="13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4" fillId="25" borderId="26" xfId="0" applyFont="1" applyFill="1" applyBorder="1" applyAlignment="1">
      <alignment horizontal="center" vertical="center"/>
    </xf>
    <xf numFmtId="0" fontId="2" fillId="25" borderId="26" xfId="0" applyFont="1" applyFill="1" applyBorder="1" applyAlignment="1">
      <alignment horizontal="center" vertical="center"/>
    </xf>
    <xf numFmtId="0" fontId="2" fillId="25" borderId="27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13" fillId="24" borderId="33" xfId="0" applyFont="1" applyFill="1" applyBorder="1" applyAlignment="1">
      <alignment horizontal="center" vertical="center"/>
    </xf>
    <xf numFmtId="0" fontId="13" fillId="24" borderId="1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23" xfId="0" applyBorder="1" applyAlignment="1">
      <alignment horizontal="center"/>
    </xf>
    <xf numFmtId="0" fontId="2" fillId="0" borderId="7" xfId="0" applyFont="1" applyBorder="1" applyAlignment="1">
      <alignment horizontal="left" vertical="top"/>
    </xf>
    <xf numFmtId="0" fontId="6" fillId="0" borderId="20" xfId="0" applyFont="1" applyBorder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0" fontId="4" fillId="25" borderId="7" xfId="0" applyFont="1" applyFill="1" applyBorder="1" applyAlignment="1">
      <alignment horizontal="left" vertical="center"/>
    </xf>
    <xf numFmtId="0" fontId="4" fillId="25" borderId="20" xfId="0" applyFont="1" applyFill="1" applyBorder="1" applyAlignment="1">
      <alignment horizontal="left" vertical="center"/>
    </xf>
    <xf numFmtId="0" fontId="4" fillId="25" borderId="15" xfId="0" applyFont="1" applyFill="1" applyBorder="1" applyAlignment="1">
      <alignment horizontal="left" vertical="center"/>
    </xf>
    <xf numFmtId="0" fontId="0" fillId="0" borderId="13" xfId="0" applyBorder="1" applyAlignment="1">
      <alignment horizontal="left"/>
    </xf>
    <xf numFmtId="0" fontId="0" fillId="0" borderId="23" xfId="0" applyBorder="1" applyAlignment="1">
      <alignment horizontal="left"/>
    </xf>
    <xf numFmtId="0" fontId="2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4" fillId="25" borderId="7" xfId="0" applyFont="1" applyFill="1" applyBorder="1" applyAlignment="1">
      <alignment horizontal="left" vertical="center" wrapText="1"/>
    </xf>
    <xf numFmtId="0" fontId="4" fillId="25" borderId="20" xfId="0" applyFont="1" applyFill="1" applyBorder="1" applyAlignment="1">
      <alignment horizontal="left" vertical="center" wrapText="1"/>
    </xf>
    <xf numFmtId="0" fontId="4" fillId="25" borderId="15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center"/>
    </xf>
    <xf numFmtId="0" fontId="13" fillId="24" borderId="34" xfId="0" applyFont="1" applyFill="1" applyBorder="1" applyAlignment="1">
      <alignment horizontal="center" vertical="center"/>
    </xf>
    <xf numFmtId="0" fontId="12" fillId="24" borderId="17" xfId="32" applyFont="1" applyFill="1" applyBorder="1" applyAlignment="1">
      <alignment horizontal="center" vertical="center"/>
    </xf>
    <xf numFmtId="0" fontId="12" fillId="24" borderId="18" xfId="32" applyFont="1" applyFill="1" applyBorder="1" applyAlignment="1">
      <alignment horizontal="center" vertical="center"/>
    </xf>
    <xf numFmtId="0" fontId="12" fillId="24" borderId="33" xfId="32" applyFont="1" applyFill="1" applyBorder="1" applyAlignment="1">
      <alignment horizontal="center" vertical="center"/>
    </xf>
    <xf numFmtId="0" fontId="12" fillId="24" borderId="34" xfId="32" applyFont="1" applyFill="1" applyBorder="1" applyAlignment="1">
      <alignment horizontal="center" vertical="center"/>
    </xf>
    <xf numFmtId="0" fontId="4" fillId="25" borderId="12" xfId="32" applyFont="1" applyFill="1" applyBorder="1" applyAlignment="1">
      <alignment horizontal="left" vertical="center" wrapText="1"/>
    </xf>
    <xf numFmtId="0" fontId="4" fillId="25" borderId="13" xfId="32" applyFont="1" applyFill="1" applyBorder="1" applyAlignment="1">
      <alignment horizontal="left" vertical="center"/>
    </xf>
    <xf numFmtId="0" fontId="4" fillId="25" borderId="23" xfId="32" applyFont="1" applyFill="1" applyBorder="1" applyAlignment="1">
      <alignment horizontal="left" vertical="center"/>
    </xf>
    <xf numFmtId="0" fontId="7" fillId="0" borderId="1" xfId="32" applyFont="1" applyBorder="1" applyAlignment="1">
      <alignment horizontal="left"/>
    </xf>
    <xf numFmtId="0" fontId="7" fillId="0" borderId="15" xfId="32" applyFont="1" applyBorder="1" applyAlignment="1">
      <alignment horizontal="left"/>
    </xf>
    <xf numFmtId="0" fontId="12" fillId="24" borderId="21" xfId="32" applyFont="1" applyFill="1" applyBorder="1" applyAlignment="1">
      <alignment horizontal="center" vertical="center"/>
    </xf>
    <xf numFmtId="0" fontId="13" fillId="24" borderId="17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wrapText="1"/>
    </xf>
    <xf numFmtId="0" fontId="7" fillId="0" borderId="36" xfId="0" applyFont="1" applyBorder="1" applyAlignment="1">
      <alignment horizontal="center" wrapText="1"/>
    </xf>
    <xf numFmtId="0" fontId="7" fillId="0" borderId="32" xfId="0" applyFont="1" applyBorder="1" applyAlignment="1">
      <alignment horizontal="center" wrapText="1"/>
    </xf>
    <xf numFmtId="0" fontId="7" fillId="0" borderId="24" xfId="0" applyFont="1" applyBorder="1" applyAlignment="1">
      <alignment horizont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/>
    </xf>
    <xf numFmtId="0" fontId="11" fillId="24" borderId="18" xfId="0" applyFont="1" applyFill="1" applyBorder="1" applyAlignment="1">
      <alignment horizontal="center" vertical="center"/>
    </xf>
    <xf numFmtId="0" fontId="11" fillId="24" borderId="2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2" fillId="24" borderId="18" xfId="0" applyFont="1" applyFill="1" applyBorder="1" applyAlignment="1">
      <alignment horizontal="center" vertical="center"/>
    </xf>
    <xf numFmtId="0" fontId="12" fillId="24" borderId="34" xfId="0" applyFont="1" applyFill="1" applyBorder="1" applyAlignment="1">
      <alignment horizontal="center" vertical="center"/>
    </xf>
    <xf numFmtId="0" fontId="12" fillId="24" borderId="33" xfId="0" applyFont="1" applyFill="1" applyBorder="1" applyAlignment="1">
      <alignment horizontal="center" vertical="center"/>
    </xf>
    <xf numFmtId="0" fontId="11" fillId="24" borderId="2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15" xfId="0" applyFont="1" applyBorder="1" applyAlignment="1">
      <alignment horizontal="left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ABEÇALHO" xfId="20" xr:uid="{00000000-0005-0000-0000-000013000000}"/>
    <cellStyle name="Cálculo" xfId="21" builtinId="22" customBuiltin="1"/>
    <cellStyle name="Célula de Verificação" xfId="22" builtinId="23" customBuiltin="1"/>
    <cellStyle name="Célula Vinculada" xfId="23" builtinId="24" customBuiltin="1"/>
    <cellStyle name="Ênfase1" xfId="24" builtinId="29" customBuiltin="1"/>
    <cellStyle name="Ênfase2" xfId="25" builtinId="33" customBuiltin="1"/>
    <cellStyle name="Ênfase3" xfId="26" builtinId="37" customBuiltin="1"/>
    <cellStyle name="Ênfase4" xfId="27" builtinId="41" customBuiltin="1"/>
    <cellStyle name="Ênfase5" xfId="28" builtinId="45" customBuiltin="1"/>
    <cellStyle name="Ênfase6" xfId="29" builtinId="49" customBuiltin="1"/>
    <cellStyle name="Entrada" xfId="30" builtinId="20" customBuiltin="1"/>
    <cellStyle name="Moeda 2" xfId="31" xr:uid="{00000000-0005-0000-0000-00001E000000}"/>
    <cellStyle name="Normal" xfId="0" builtinId="0"/>
    <cellStyle name="Normal 11" xfId="32" xr:uid="{00000000-0005-0000-0000-000020000000}"/>
    <cellStyle name="Normal 2" xfId="48" xr:uid="{C3A12467-7386-450D-98B0-E96C0F9E45FA}"/>
    <cellStyle name="Nota" xfId="33" builtinId="10" customBuiltin="1"/>
    <cellStyle name="Saída" xfId="34" builtinId="21" customBuiltin="1"/>
    <cellStyle name="Separador de milhares 2" xfId="35" xr:uid="{00000000-0005-0000-0000-000023000000}"/>
    <cellStyle name="SUMA PARCIAL" xfId="36" xr:uid="{00000000-0005-0000-0000-000024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otal" xfId="44" builtinId="25" customBuiltin="1"/>
    <cellStyle name="Vírgula" xfId="45" builtinId="3"/>
    <cellStyle name="Vírgula 2" xfId="46" xr:uid="{00000000-0005-0000-0000-00002E000000}"/>
    <cellStyle name="Vírgula 4" xfId="4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3" Type="http://schemas.openxmlformats.org/officeDocument/2006/relationships/image" Target="../media/image6.jpeg"/><Relationship Id="rId7" Type="http://schemas.openxmlformats.org/officeDocument/2006/relationships/image" Target="../media/image10.jpeg"/><Relationship Id="rId2" Type="http://schemas.openxmlformats.org/officeDocument/2006/relationships/image" Target="../media/image1.jpeg"/><Relationship Id="rId1" Type="http://schemas.openxmlformats.org/officeDocument/2006/relationships/image" Target="../media/image5.jpeg"/><Relationship Id="rId6" Type="http://schemas.openxmlformats.org/officeDocument/2006/relationships/image" Target="../media/image9.jpeg"/><Relationship Id="rId5" Type="http://schemas.openxmlformats.org/officeDocument/2006/relationships/image" Target="../media/image8.jpeg"/><Relationship Id="rId4" Type="http://schemas.openxmlformats.org/officeDocument/2006/relationships/image" Target="../media/image7.jpeg"/></Relationships>
</file>

<file path=xl/drawings/_rels/drawing25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eg"/><Relationship Id="rId3" Type="http://schemas.openxmlformats.org/officeDocument/2006/relationships/image" Target="../media/image6.jpeg"/><Relationship Id="rId7" Type="http://schemas.openxmlformats.org/officeDocument/2006/relationships/image" Target="../media/image10.jpeg"/><Relationship Id="rId2" Type="http://schemas.openxmlformats.org/officeDocument/2006/relationships/image" Target="../media/image5.jpeg"/><Relationship Id="rId1" Type="http://schemas.openxmlformats.org/officeDocument/2006/relationships/image" Target="../media/image1.jpeg"/><Relationship Id="rId6" Type="http://schemas.openxmlformats.org/officeDocument/2006/relationships/image" Target="../media/image9.jpeg"/><Relationship Id="rId5" Type="http://schemas.openxmlformats.org/officeDocument/2006/relationships/image" Target="../media/image8.jpeg"/><Relationship Id="rId4" Type="http://schemas.openxmlformats.org/officeDocument/2006/relationships/image" Target="../media/image7.jpeg"/></Relationships>
</file>

<file path=xl/drawings/_rels/drawing26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5.jpeg"/><Relationship Id="rId7" Type="http://schemas.openxmlformats.org/officeDocument/2006/relationships/image" Target="../media/image8.jpeg"/><Relationship Id="rId2" Type="http://schemas.openxmlformats.org/officeDocument/2006/relationships/image" Target="../media/image11.jpeg"/><Relationship Id="rId1" Type="http://schemas.openxmlformats.org/officeDocument/2006/relationships/image" Target="../media/image1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10" Type="http://schemas.openxmlformats.org/officeDocument/2006/relationships/image" Target="../media/image4.jpeg"/><Relationship Id="rId4" Type="http://schemas.openxmlformats.org/officeDocument/2006/relationships/image" Target="../media/image12.jpeg"/><Relationship Id="rId9" Type="http://schemas.openxmlformats.org/officeDocument/2006/relationships/image" Target="../media/image10.jpeg"/></Relationships>
</file>

<file path=xl/drawings/_rels/drawing27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11.jpeg"/><Relationship Id="rId7" Type="http://schemas.openxmlformats.org/officeDocument/2006/relationships/image" Target="../media/image8.jpeg"/><Relationship Id="rId2" Type="http://schemas.openxmlformats.org/officeDocument/2006/relationships/image" Target="../media/image1.jpeg"/><Relationship Id="rId1" Type="http://schemas.openxmlformats.org/officeDocument/2006/relationships/image" Target="../media/image5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10" Type="http://schemas.openxmlformats.org/officeDocument/2006/relationships/image" Target="../media/image4.jpeg"/><Relationship Id="rId4" Type="http://schemas.openxmlformats.org/officeDocument/2006/relationships/image" Target="../media/image12.jpeg"/><Relationship Id="rId9" Type="http://schemas.openxmlformats.org/officeDocument/2006/relationships/image" Target="../media/image10.jpeg"/></Relationships>
</file>

<file path=xl/drawings/_rels/drawing28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5.jpeg"/><Relationship Id="rId7" Type="http://schemas.openxmlformats.org/officeDocument/2006/relationships/image" Target="../media/image8.jpeg"/><Relationship Id="rId2" Type="http://schemas.openxmlformats.org/officeDocument/2006/relationships/image" Target="../media/image11.jpeg"/><Relationship Id="rId1" Type="http://schemas.openxmlformats.org/officeDocument/2006/relationships/image" Target="../media/image1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10" Type="http://schemas.openxmlformats.org/officeDocument/2006/relationships/image" Target="../media/image4.jpeg"/><Relationship Id="rId4" Type="http://schemas.openxmlformats.org/officeDocument/2006/relationships/image" Target="../media/image12.jpeg"/><Relationship Id="rId9" Type="http://schemas.openxmlformats.org/officeDocument/2006/relationships/image" Target="../media/image10.jpeg"/></Relationships>
</file>

<file path=xl/drawings/_rels/drawing29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5.jpeg"/><Relationship Id="rId7" Type="http://schemas.openxmlformats.org/officeDocument/2006/relationships/image" Target="../media/image8.jpeg"/><Relationship Id="rId2" Type="http://schemas.openxmlformats.org/officeDocument/2006/relationships/image" Target="../media/image11.jpeg"/><Relationship Id="rId1" Type="http://schemas.openxmlformats.org/officeDocument/2006/relationships/image" Target="../media/image1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10" Type="http://schemas.openxmlformats.org/officeDocument/2006/relationships/image" Target="../media/image4.jpeg"/><Relationship Id="rId4" Type="http://schemas.openxmlformats.org/officeDocument/2006/relationships/image" Target="../media/image12.jpeg"/><Relationship Id="rId9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3</xdr:col>
      <xdr:colOff>270510</xdr:colOff>
      <xdr:row>0</xdr:row>
      <xdr:rowOff>681990</xdr:rowOff>
    </xdr:to>
    <xdr:pic>
      <xdr:nvPicPr>
        <xdr:cNvPr id="384239" name="Imagem 2">
          <a:extLst>
            <a:ext uri="{FF2B5EF4-FFF2-40B4-BE49-F238E27FC236}">
              <a16:creationId xmlns:a16="http://schemas.microsoft.com/office/drawing/2014/main" id="{FB92D3FF-61BF-4716-900D-A60E4050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CB5C564-5CCE-4ED1-BF49-01065895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0DCCD1D-31BB-45FE-B689-3A2EFC4D4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A01CF186-EC5C-4E2A-84D1-94A00155E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118110</xdr:colOff>
      <xdr:row>0</xdr:row>
      <xdr:rowOff>685800</xdr:rowOff>
    </xdr:to>
    <xdr:pic>
      <xdr:nvPicPr>
        <xdr:cNvPr id="548978" name="Imagem 2">
          <a:extLst>
            <a:ext uri="{FF2B5EF4-FFF2-40B4-BE49-F238E27FC236}">
              <a16:creationId xmlns:a16="http://schemas.microsoft.com/office/drawing/2014/main" id="{9791FB45-2F52-403E-99C0-90E32430C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99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685800</xdr:rowOff>
    </xdr:to>
    <xdr:pic>
      <xdr:nvPicPr>
        <xdr:cNvPr id="571488" name="Imagem 2">
          <a:extLst>
            <a:ext uri="{FF2B5EF4-FFF2-40B4-BE49-F238E27FC236}">
              <a16:creationId xmlns:a16="http://schemas.microsoft.com/office/drawing/2014/main" id="{E8C983DF-A959-4E54-928B-59693DCEE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99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224790</xdr:colOff>
      <xdr:row>0</xdr:row>
      <xdr:rowOff>685800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CE16725-2185-40BB-99F2-BF9616C1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224790</xdr:colOff>
      <xdr:row>0</xdr:row>
      <xdr:rowOff>685800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769D100-5729-4F22-B3A4-35B935F5C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27070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3</xdr:col>
      <xdr:colOff>270510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E000493-1D34-47A2-9B67-64F09DF14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382191" name="Imagem 2">
          <a:extLst>
            <a:ext uri="{FF2B5EF4-FFF2-40B4-BE49-F238E27FC236}">
              <a16:creationId xmlns:a16="http://schemas.microsoft.com/office/drawing/2014/main" id="{AD81ED04-D1AF-42CB-979E-A02F34FEE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9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12858FE-977E-4671-81A9-D154FDE44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46BD49EA-9832-41A7-A6E2-51CBCA411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2785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EEB8200-5A6C-4C30-8CEB-865A87DA1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0278AD5-E27D-4AA0-AC16-6FC76B1D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E324F1C7-102F-4926-8BF4-155B8A68E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ED97A22-1C35-485B-8AC7-6580E3734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1F07413-C7AF-4A05-85FA-F31D97CEE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8BA21C07-8AE7-4157-A676-F49269BA9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7AC1886-89FD-4FC1-A6F0-4E0DD128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BAED704-547B-4D02-83D9-DD7B7F3D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D8CCF414-D354-4654-A51F-A695CBEB2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896CC55-F554-4278-A27F-25110A80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37CC1E4-8E58-4C9F-815F-E5995441F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D8E280F6-2A82-463F-9440-FB84F2FE2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C5D9D41-4857-48FD-9227-3B17498F5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779CD7C-2AF8-413A-9D06-6FB19B5E4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8EA44D6C-E3DB-492A-B0C9-55C0EAABD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DCCD30-177E-4FB1-8AE6-258A7BBE1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F09C6C0-278C-4397-947C-30C955ADE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2ECD80CD-5645-4205-B084-C8C694A4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6AF6DAC-2865-45D7-BD84-BEA6260E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3158309-80DD-4646-BBEB-C8D97FB3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AB126B99-79CF-4AF1-A5F5-6C92C8D0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FE25907-94AA-4A1D-8CB4-3712D5FBA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4B36425-7082-4CCF-843B-24C326665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BC05F2B8-F45C-4CB7-85CF-C0819E182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4126FF3-E635-43E4-8471-876BA81DE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005A455-43D9-43BF-96FB-4AF07E2EE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C16C7A01-BF1D-4ED1-8950-798454E6B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1A83741-B704-463A-903A-3710BE78A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7CE1F8F-3B43-42E2-8C7F-23B0C5C6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937AA8CC-1BB0-436A-B33D-D72AEB83A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AB7FC61-C776-4D64-8BB7-C788EC88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171EEE-CE2A-4B03-A3D1-0DDDF4E4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BFB51490-389A-4060-8D1C-A1279BDA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E2F3D1E-5984-41E3-AD5E-657B7A63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3A27742-0611-4BD1-A053-3DC18333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97E0A2CF-0858-4CE5-9F63-4CEC5FF5C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3231F66-6D5D-4E19-8C10-6E63D218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863D644-5215-42BB-92ED-509A6F6ED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F966817C-9CA6-4F2B-9D3D-0B4BD064A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9C72598-50FA-46FD-85A0-3F9B3790D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2DE7E39-9B1D-45C4-A93E-CC195F63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85725</xdr:colOff>
      <xdr:row>13</xdr:row>
      <xdr:rowOff>66675</xdr:rowOff>
    </xdr:from>
    <xdr:ext cx="3204210" cy="615315"/>
    <xdr:pic>
      <xdr:nvPicPr>
        <xdr:cNvPr id="5" name="Imagem 2">
          <a:extLst>
            <a:ext uri="{FF2B5EF4-FFF2-40B4-BE49-F238E27FC236}">
              <a16:creationId xmlns:a16="http://schemas.microsoft.com/office/drawing/2014/main" id="{0173FAAE-46E3-417E-8793-40240B908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85725</xdr:colOff>
      <xdr:row>13</xdr:row>
      <xdr:rowOff>66675</xdr:rowOff>
    </xdr:from>
    <xdr:ext cx="3234690" cy="615315"/>
    <xdr:pic>
      <xdr:nvPicPr>
        <xdr:cNvPr id="6" name="Imagem 5">
          <a:extLst>
            <a:ext uri="{FF2B5EF4-FFF2-40B4-BE49-F238E27FC236}">
              <a16:creationId xmlns:a16="http://schemas.microsoft.com/office/drawing/2014/main" id="{7376E708-89AA-4ACA-A78F-B8E675E31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35FA363-5EBC-451E-8C35-BC3715489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3109D92-0FC4-473C-B3A4-FC57C9684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6553FF36-5D2C-4428-B389-8516FFD7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428216" name="Imagem 2">
          <a:extLst>
            <a:ext uri="{FF2B5EF4-FFF2-40B4-BE49-F238E27FC236}">
              <a16:creationId xmlns:a16="http://schemas.microsoft.com/office/drawing/2014/main" id="{8026340F-B8A5-45FE-816B-F2C13FBB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9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088CD79-C4D0-48C7-8FFD-25D68776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377190</xdr:colOff>
      <xdr:row>0</xdr:row>
      <xdr:rowOff>681990</xdr:rowOff>
    </xdr:to>
    <xdr:pic>
      <xdr:nvPicPr>
        <xdr:cNvPr id="4" name="Imagem 2">
          <a:extLst>
            <a:ext uri="{FF2B5EF4-FFF2-40B4-BE49-F238E27FC236}">
              <a16:creationId xmlns:a16="http://schemas.microsoft.com/office/drawing/2014/main" id="{2B37CA49-A7C6-44C1-8740-2FBABF234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670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E4DC8DD9-5F40-4C32-8CD2-07D46F30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23ACEFE5-5F3A-43E4-8A24-1E8DDB575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42D2708-F6C2-4DAC-8520-62D94DEDC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51835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8BD67A5D-A994-436D-A21A-C84D2EAEE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685800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CBBED275-624D-4F96-9038-4DD7656E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685800</xdr:rowOff>
    </xdr:to>
    <xdr:pic>
      <xdr:nvPicPr>
        <xdr:cNvPr id="10" name="Imagem 2">
          <a:extLst>
            <a:ext uri="{FF2B5EF4-FFF2-40B4-BE49-F238E27FC236}">
              <a16:creationId xmlns:a16="http://schemas.microsoft.com/office/drawing/2014/main" id="{F884616A-B039-4F49-8356-01F0F4C8E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27070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82474" name="Imagem 2">
          <a:extLst>
            <a:ext uri="{FF2B5EF4-FFF2-40B4-BE49-F238E27FC236}">
              <a16:creationId xmlns:a16="http://schemas.microsoft.com/office/drawing/2014/main" id="{FC742989-B842-4950-A8BD-AAD00F5C2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4BCEAEC-8E01-47D0-9C7F-00153C3D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86CA402-0F30-40ED-8046-22001C3E4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377190</xdr:colOff>
      <xdr:row>0</xdr:row>
      <xdr:rowOff>681990</xdr:rowOff>
    </xdr:to>
    <xdr:pic>
      <xdr:nvPicPr>
        <xdr:cNvPr id="5" name="Imagem 2">
          <a:extLst>
            <a:ext uri="{FF2B5EF4-FFF2-40B4-BE49-F238E27FC236}">
              <a16:creationId xmlns:a16="http://schemas.microsoft.com/office/drawing/2014/main" id="{B5F088D2-6D24-4C25-86D3-4E8E40A2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670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8FEA83D1-0DD3-4472-A709-528B5B7E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FD4E7735-4F8C-4984-8773-842D4F25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6764A7C0-013F-47D1-B901-B3A246325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51835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8DD3FAC8-2863-4690-8623-3E4779BC7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685800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BB6F34E4-6159-49CD-9EA6-8D6822B38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685800</xdr:rowOff>
    </xdr:to>
    <xdr:pic>
      <xdr:nvPicPr>
        <xdr:cNvPr id="11" name="Imagem 2">
          <a:extLst>
            <a:ext uri="{FF2B5EF4-FFF2-40B4-BE49-F238E27FC236}">
              <a16:creationId xmlns:a16="http://schemas.microsoft.com/office/drawing/2014/main" id="{969AEE96-D391-4543-B674-FB039C2D4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27070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487594" name="Imagem 2">
          <a:extLst>
            <a:ext uri="{FF2B5EF4-FFF2-40B4-BE49-F238E27FC236}">
              <a16:creationId xmlns:a16="http://schemas.microsoft.com/office/drawing/2014/main" id="{2013C386-368B-4F67-9DCC-D9832286E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415290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AF21E33-C5C4-4365-BEF1-B6C990189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3185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0941D0D-E942-4F46-BE16-7DCC9DCF7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8D7F4855-FB80-45CD-B7C8-5B332A3EA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F10AE432-93DB-471B-BCB1-28F498EC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8CEBDF73-EF95-46EA-A2F0-1F71AB6D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CF1B78F4-8117-41C6-BD13-161430F7D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AE67E875-4240-4688-A7F1-5C36FEFC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106680</xdr:colOff>
      <xdr:row>0</xdr:row>
      <xdr:rowOff>68580</xdr:rowOff>
    </xdr:from>
    <xdr:to>
      <xdr:col>4</xdr:col>
      <xdr:colOff>377190</xdr:colOff>
      <xdr:row>0</xdr:row>
      <xdr:rowOff>681990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D7A935F8-F4EB-429B-9107-26137CAB2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" y="70485"/>
          <a:ext cx="3255645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377190</xdr:colOff>
      <xdr:row>0</xdr:row>
      <xdr:rowOff>681990</xdr:rowOff>
    </xdr:to>
    <xdr:pic>
      <xdr:nvPicPr>
        <xdr:cNvPr id="11" name="Imagem 2">
          <a:extLst>
            <a:ext uri="{FF2B5EF4-FFF2-40B4-BE49-F238E27FC236}">
              <a16:creationId xmlns:a16="http://schemas.microsoft.com/office/drawing/2014/main" id="{72DC8058-06EF-43B5-8958-D01A3DC2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670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4DE0B892-3562-4443-B3C2-B861CD0FA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9664049A-FDA5-4680-95F0-7C4843AD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630BC904-D3FE-46E3-B4A1-F61737BFD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51835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CC24EB28-0143-4FCC-9816-0776581CE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685800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8AC49DE4-297A-4BE4-BF19-22B4F102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685800</xdr:rowOff>
    </xdr:to>
    <xdr:pic>
      <xdr:nvPicPr>
        <xdr:cNvPr id="17" name="Imagem 2">
          <a:extLst>
            <a:ext uri="{FF2B5EF4-FFF2-40B4-BE49-F238E27FC236}">
              <a16:creationId xmlns:a16="http://schemas.microsoft.com/office/drawing/2014/main" id="{0C6AE255-A089-4DD8-82D0-284434103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27070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379127" name="Imagem 2">
          <a:extLst>
            <a:ext uri="{FF2B5EF4-FFF2-40B4-BE49-F238E27FC236}">
              <a16:creationId xmlns:a16="http://schemas.microsoft.com/office/drawing/2014/main" id="{7605F5DE-C70B-4614-8C35-8B929CBAD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9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5987357-789F-4E26-8363-7E0D75E4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415290</xdr:colOff>
      <xdr:row>0</xdr:row>
      <xdr:rowOff>681990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F0DAEE19-1999-40B2-B64B-9135F26E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3185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FAC1864A-A823-4FFD-B525-9D86BE34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9EA43035-FFE6-4F5B-9839-4FE37600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EDCF129D-9D53-4E6E-9ECB-3869A00D6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D7D56C37-CC09-4054-A5E2-11ED28F20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F629953F-66BE-458C-827E-61EE794AF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4231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E033BD1F-0061-44B0-AE40-68960E8E3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11830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106680</xdr:colOff>
      <xdr:row>0</xdr:row>
      <xdr:rowOff>68580</xdr:rowOff>
    </xdr:from>
    <xdr:to>
      <xdr:col>4</xdr:col>
      <xdr:colOff>377190</xdr:colOff>
      <xdr:row>0</xdr:row>
      <xdr:rowOff>681990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53658ED5-BE6D-4239-B948-1F8453CE6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" y="70485"/>
          <a:ext cx="3255645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377190</xdr:colOff>
      <xdr:row>0</xdr:row>
      <xdr:rowOff>681990</xdr:rowOff>
    </xdr:to>
    <xdr:pic>
      <xdr:nvPicPr>
        <xdr:cNvPr id="12" name="Imagem 2">
          <a:extLst>
            <a:ext uri="{FF2B5EF4-FFF2-40B4-BE49-F238E27FC236}">
              <a16:creationId xmlns:a16="http://schemas.microsoft.com/office/drawing/2014/main" id="{AAA6123A-B1A6-4935-BBF9-A1B853FBB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670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E8C29C8B-E150-4AB8-B583-E91477B4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E8EB92E8-659E-44E6-BFBF-EEBDE50E6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194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DD6BA47D-5D9C-477D-B43D-F959964EE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51835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A9E38D23-D3F1-4ACD-91DC-0E8BE124F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685800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895E7F89-9B06-4DF9-A9A0-CB0C3136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685800</xdr:rowOff>
    </xdr:to>
    <xdr:pic>
      <xdr:nvPicPr>
        <xdr:cNvPr id="18" name="Imagem 2">
          <a:extLst>
            <a:ext uri="{FF2B5EF4-FFF2-40B4-BE49-F238E27FC236}">
              <a16:creationId xmlns:a16="http://schemas.microsoft.com/office/drawing/2014/main" id="{47542E63-6FE8-4E10-BC4A-3B128CC1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68580"/>
          <a:ext cx="3227070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4A5E053-1B2F-481F-89C5-59D9C2805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415290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D0D8A1E-9F5F-4284-A335-868DBBF9A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3108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E3CF114E-0524-4C81-9B4B-87754D83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56FE7DFD-11E2-4D34-A777-470F788E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1B7C346E-CB05-4A0B-A153-10C746019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8B25A654-472D-4628-8245-23A66DF34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7ACEDE60-CBBD-423E-95A7-17F2459E0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6AE1BDC7-29F1-4637-991D-53766EB2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106680</xdr:colOff>
      <xdr:row>0</xdr:row>
      <xdr:rowOff>68580</xdr:rowOff>
    </xdr:from>
    <xdr:to>
      <xdr:col>4</xdr:col>
      <xdr:colOff>377190</xdr:colOff>
      <xdr:row>0</xdr:row>
      <xdr:rowOff>681990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9CF4FF8A-DD49-4F21-BD65-06200E655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" y="68580"/>
          <a:ext cx="3251835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377190</xdr:colOff>
      <xdr:row>0</xdr:row>
      <xdr:rowOff>681990</xdr:rowOff>
    </xdr:to>
    <xdr:pic>
      <xdr:nvPicPr>
        <xdr:cNvPr id="11" name="Imagem 2">
          <a:extLst>
            <a:ext uri="{FF2B5EF4-FFF2-40B4-BE49-F238E27FC236}">
              <a16:creationId xmlns:a16="http://schemas.microsoft.com/office/drawing/2014/main" id="{4F9145C4-5F81-4BA6-97CD-BD5F71AA7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727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88803D97-1995-4070-BB3C-ECB396D2C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94571318-08AC-4142-846C-309748CB4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3D6337A7-D7C5-41CF-A17A-E4D5B2E91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7D894CA9-1A37-4388-8EF3-9E2AE9B4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685800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771F5217-83AD-4297-AA1C-8C69194F7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685800</xdr:rowOff>
    </xdr:to>
    <xdr:pic>
      <xdr:nvPicPr>
        <xdr:cNvPr id="17" name="Imagem 2">
          <a:extLst>
            <a:ext uri="{FF2B5EF4-FFF2-40B4-BE49-F238E27FC236}">
              <a16:creationId xmlns:a16="http://schemas.microsoft.com/office/drawing/2014/main" id="{2F8F138C-7AEB-4345-917A-DA11CFF4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2DB02-75C3-4D13-A74C-64C50BEF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415290</xdr:colOff>
      <xdr:row>0</xdr:row>
      <xdr:rowOff>681990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4FEB8BF-0E41-43CD-A9DC-C9804CC0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3108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625F1A3-517A-46D0-89E8-1030EBFC2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15FBD43-585D-483C-8CBC-3101B5A81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793D090F-5EFD-45C4-913A-E27592195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D75C474E-1090-4D5A-BC09-BA0C84319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577F4A64-F09C-4F0B-B7CB-A9076287C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308610</xdr:colOff>
      <xdr:row>0</xdr:row>
      <xdr:rowOff>681990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7908598B-F8CF-4082-8D0C-1C92C6EB7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042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106680</xdr:colOff>
      <xdr:row>0</xdr:row>
      <xdr:rowOff>68580</xdr:rowOff>
    </xdr:from>
    <xdr:to>
      <xdr:col>4</xdr:col>
      <xdr:colOff>377190</xdr:colOff>
      <xdr:row>0</xdr:row>
      <xdr:rowOff>681990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61BF7F9D-5DA5-4D8F-A3D8-6A87EB9B7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" y="68580"/>
          <a:ext cx="3251835" cy="613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377190</xdr:colOff>
      <xdr:row>0</xdr:row>
      <xdr:rowOff>681990</xdr:rowOff>
    </xdr:to>
    <xdr:pic>
      <xdr:nvPicPr>
        <xdr:cNvPr id="11" name="Imagem 2">
          <a:extLst>
            <a:ext uri="{FF2B5EF4-FFF2-40B4-BE49-F238E27FC236}">
              <a16:creationId xmlns:a16="http://schemas.microsoft.com/office/drawing/2014/main" id="{80F552AE-64D4-4169-87B8-E081ED5F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727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886EBAE0-DB93-4541-9A3E-543D86E7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681990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AF24B299-D249-42D2-A33A-6938F5C8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5C706DB3-563F-4C91-B41E-7F417EBFD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681990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6B5FB69C-D729-4FB5-958F-1220399C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5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346710</xdr:colOff>
      <xdr:row>0</xdr:row>
      <xdr:rowOff>685800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A8E2E950-0E3B-4E1B-94EA-4E23F901F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4231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4</xdr:col>
      <xdr:colOff>339090</xdr:colOff>
      <xdr:row>0</xdr:row>
      <xdr:rowOff>685800</xdr:rowOff>
    </xdr:to>
    <xdr:pic>
      <xdr:nvPicPr>
        <xdr:cNvPr id="17" name="Imagem 2">
          <a:extLst>
            <a:ext uri="{FF2B5EF4-FFF2-40B4-BE49-F238E27FC236}">
              <a16:creationId xmlns:a16="http://schemas.microsoft.com/office/drawing/2014/main" id="{31E1DCFC-C970-4D04-A0B0-4B67E198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323469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Dados\Documents%20and%20Settings\Gustavo\Desktop\DERTES%202006\Construtora%20&#193;pia%20Ltda._Contrato%20015_2006\ES%20446%20-%20PLANILHA%20OBR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TROLE\CONTROLE2\Se&#231;&#227;o%20T&#233;cnica\DIVERSO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da"/>
      <sheetName val="Plan1"/>
      <sheetName val="Resumo"/>
      <sheetName val="BAIXO GUANDU ITAIMBE"/>
      <sheetName val="cff1"/>
      <sheetName val="ITAIMBE ITAGUACU"/>
      <sheetName val="cff2"/>
      <sheetName val="BAIXO GUANDU AIMORES"/>
      <sheetName val="Tudo"/>
      <sheetName val="cff3"/>
      <sheetName val="abc ápia"/>
      <sheetName val="abc órgão"/>
      <sheetName val="consolid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ADOS (2)"/>
      <sheetName val="RESUMO GERAL (2)"/>
      <sheetName val="DISTRIBUICAO (2)"/>
      <sheetName val="FORMULAS NÃO MEXER (2)"/>
      <sheetName val="TERRAP EST 1871 A 2169 (2)"/>
      <sheetName val="ENTRADA DE DADOS"/>
      <sheetName val="RESUMO GERAL"/>
      <sheetName val="DISTRIBUICAO"/>
      <sheetName val="FORMULAS NÃO MEXER"/>
      <sheetName val="Plan1 (2)"/>
      <sheetName val="REL. EMP. LAT."/>
      <sheetName val="CORTE PISTA"/>
      <sheetName val=" EMPR. LE"/>
      <sheetName val=" EMPR. LD"/>
      <sheetName val=" ATERRO 100%"/>
      <sheetName val=" ATERRO 95%"/>
      <sheetName val="Plan4"/>
      <sheetName val="JUN. 01"/>
      <sheetName val="resumo"/>
      <sheetName val="Plan1"/>
      <sheetName val="Plan3"/>
      <sheetName val="Plan2"/>
      <sheetName val=" ATER. A 100%(SUB.)"/>
      <sheetName val="PLANILHA DE QUANT. E CUSTOS A"/>
      <sheetName val="SERVIÇOS"/>
      <sheetName val="PLANILHA DE QUANT_ E CUSTOS A"/>
      <sheetName val="Dados não apagar"/>
      <sheetName val="DISTRIBUIÇÃO VOLUMES"/>
      <sheetName val="PLANILHA"/>
      <sheetName val="LIMPEZA LD"/>
      <sheetName val="ATERRO 95% LD"/>
      <sheetName val="REBAIXO LD"/>
      <sheetName val="CORTE LD"/>
      <sheetName val="CORTE LE"/>
      <sheetName val="RACHÃO LD"/>
      <sheetName val="RACHÃO LE"/>
      <sheetName val="COLCHÃO LD"/>
      <sheetName val="ATERRO 100% LD "/>
      <sheetName val="ESCAVAÇAO VALA LD"/>
      <sheetName val="REMOÇÃO CERCA LD"/>
      <sheetName val="ATERRO 100% LE"/>
      <sheetName val="REMOÇÃO DE CERCA"/>
      <sheetName val="CUBAÇÃO CORTE EMPRESTIMO Km 397"/>
      <sheetName val="CUBAÇÃO CORTE EMPRESTIMO Km 401"/>
      <sheetName val="ATERRO 95% LE"/>
      <sheetName val="REBAIXO LE"/>
      <sheetName val="COLCHÃO LE"/>
      <sheetName val="EXECUÇÃO DE CERCA"/>
      <sheetName val="DESTOC. ARV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rgb="FFFFFF00"/>
    <pageSetUpPr fitToPage="1"/>
  </sheetPr>
  <dimension ref="A1:N81"/>
  <sheetViews>
    <sheetView view="pageBreakPreview" zoomScaleNormal="75" zoomScaleSheetLayoutView="100" workbookViewId="0">
      <selection activeCell="H10" sqref="H10"/>
    </sheetView>
  </sheetViews>
  <sheetFormatPr defaultRowHeight="12.75" x14ac:dyDescent="0.2"/>
  <cols>
    <col min="1" max="1" width="24.28515625" bestFit="1" customWidth="1"/>
    <col min="2" max="4" width="10.7109375" customWidth="1"/>
    <col min="5" max="5" width="13.28515625" bestFit="1" customWidth="1"/>
    <col min="6" max="6" width="10" customWidth="1"/>
    <col min="7" max="7" width="8.85546875" customWidth="1"/>
    <col min="8" max="8" width="12.85546875" bestFit="1" customWidth="1"/>
    <col min="9" max="9" width="10.5703125" customWidth="1"/>
    <col min="10" max="10" width="10.5703125" bestFit="1" customWidth="1"/>
    <col min="11" max="11" width="9.28515625" bestFit="1" customWidth="1"/>
    <col min="12" max="13" width="7.7109375" customWidth="1"/>
    <col min="14" max="14" width="27.85546875" customWidth="1"/>
  </cols>
  <sheetData>
    <row r="1" spans="1:14" ht="62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4" customHeight="1" x14ac:dyDescent="0.2">
      <c r="A4" s="171" t="s">
        <v>27</v>
      </c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3"/>
    </row>
    <row r="5" spans="1:14" x14ac:dyDescent="0.2">
      <c r="A5" s="176"/>
      <c r="B5" s="67"/>
      <c r="C5" s="166"/>
      <c r="D5" s="166"/>
      <c r="E5" s="100" t="s">
        <v>44</v>
      </c>
      <c r="F5" s="100" t="s">
        <v>45</v>
      </c>
      <c r="G5" s="104" t="s">
        <v>6</v>
      </c>
      <c r="H5" s="104" t="s">
        <v>7</v>
      </c>
      <c r="I5" s="104" t="s">
        <v>8</v>
      </c>
      <c r="J5" s="104" t="s">
        <v>9</v>
      </c>
      <c r="K5" s="104" t="s">
        <v>10</v>
      </c>
      <c r="L5" s="104" t="s">
        <v>11</v>
      </c>
      <c r="M5" s="174" t="s">
        <v>1</v>
      </c>
      <c r="N5" s="175"/>
    </row>
    <row r="6" spans="1:14" ht="14.25" x14ac:dyDescent="0.2">
      <c r="A6" s="177"/>
      <c r="B6" s="104"/>
      <c r="C6" s="104"/>
      <c r="D6" s="4"/>
      <c r="E6" s="4" t="s">
        <v>14</v>
      </c>
      <c r="F6" s="104" t="s">
        <v>14</v>
      </c>
      <c r="G6" s="104" t="s">
        <v>14</v>
      </c>
      <c r="H6" s="4" t="s">
        <v>15</v>
      </c>
      <c r="I6" s="110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ht="14.25" x14ac:dyDescent="0.2">
      <c r="A7" s="102" t="s">
        <v>30</v>
      </c>
      <c r="B7" s="104"/>
      <c r="C7" s="104"/>
      <c r="D7" s="4"/>
      <c r="E7" s="89">
        <v>1.06</v>
      </c>
      <c r="F7" s="9">
        <v>3.04</v>
      </c>
      <c r="G7" s="104"/>
      <c r="H7" s="110">
        <f>E7*F7</f>
        <v>3.2224000000000004</v>
      </c>
      <c r="I7" s="110"/>
      <c r="J7" s="4"/>
      <c r="K7" s="65"/>
      <c r="L7" s="65"/>
      <c r="M7" s="154"/>
      <c r="N7" s="153"/>
    </row>
    <row r="8" spans="1:14" ht="14.25" x14ac:dyDescent="0.2">
      <c r="A8" s="102" t="s">
        <v>31</v>
      </c>
      <c r="B8" s="104"/>
      <c r="C8" s="104"/>
      <c r="D8" s="4"/>
      <c r="E8" s="89">
        <v>1.06</v>
      </c>
      <c r="F8" s="9">
        <v>4.3099999999999996</v>
      </c>
      <c r="G8" s="104"/>
      <c r="H8" s="110">
        <f t="shared" ref="H8:H72" si="0">E8*F8</f>
        <v>4.5686</v>
      </c>
      <c r="I8" s="110"/>
      <c r="J8" s="4"/>
      <c r="K8" s="65"/>
      <c r="L8" s="65"/>
      <c r="M8" s="154"/>
      <c r="N8" s="153"/>
    </row>
    <row r="9" spans="1:14" ht="14.25" x14ac:dyDescent="0.2">
      <c r="A9" s="102" t="s">
        <v>32</v>
      </c>
      <c r="B9" s="104"/>
      <c r="C9" s="104"/>
      <c r="D9" s="104"/>
      <c r="E9" s="89">
        <v>1.06</v>
      </c>
      <c r="F9" s="9">
        <v>5.6</v>
      </c>
      <c r="G9" s="104"/>
      <c r="H9" s="110">
        <f t="shared" si="0"/>
        <v>5.9359999999999999</v>
      </c>
      <c r="I9" s="110"/>
      <c r="J9" s="4"/>
      <c r="K9" s="65"/>
      <c r="L9" s="65"/>
      <c r="M9" s="154"/>
      <c r="N9" s="153"/>
    </row>
    <row r="10" spans="1:14" ht="14.25" x14ac:dyDescent="0.2">
      <c r="A10" s="102" t="s">
        <v>33</v>
      </c>
      <c r="B10" s="104"/>
      <c r="C10" s="104"/>
      <c r="D10" s="4"/>
      <c r="E10" s="89">
        <v>1.06</v>
      </c>
      <c r="F10" s="9">
        <v>5.6</v>
      </c>
      <c r="G10" s="104"/>
      <c r="H10" s="110">
        <f t="shared" si="0"/>
        <v>5.9359999999999999</v>
      </c>
      <c r="I10" s="110"/>
      <c r="J10" s="4"/>
      <c r="K10" s="65"/>
      <c r="L10" s="65"/>
      <c r="M10" s="154"/>
      <c r="N10" s="153"/>
    </row>
    <row r="11" spans="1:14" ht="14.25" x14ac:dyDescent="0.2">
      <c r="A11" s="102" t="s">
        <v>34</v>
      </c>
      <c r="B11" s="104"/>
      <c r="C11" s="104"/>
      <c r="D11" s="4"/>
      <c r="E11" s="89">
        <v>1.06</v>
      </c>
      <c r="F11" s="9">
        <v>5.6</v>
      </c>
      <c r="G11" s="104"/>
      <c r="H11" s="110">
        <f t="shared" si="0"/>
        <v>5.9359999999999999</v>
      </c>
      <c r="I11" s="110"/>
      <c r="J11" s="4"/>
      <c r="K11" s="65"/>
      <c r="L11" s="65"/>
      <c r="M11" s="154"/>
      <c r="N11" s="153"/>
    </row>
    <row r="12" spans="1:14" ht="14.25" x14ac:dyDescent="0.2">
      <c r="A12" s="102" t="s">
        <v>35</v>
      </c>
      <c r="B12" s="104"/>
      <c r="C12" s="104"/>
      <c r="D12" s="4"/>
      <c r="E12" s="89">
        <v>1.06</v>
      </c>
      <c r="F12" s="9">
        <v>4.3099999999999996</v>
      </c>
      <c r="G12" s="104"/>
      <c r="H12" s="110">
        <f t="shared" si="0"/>
        <v>4.5686</v>
      </c>
      <c r="I12" s="110"/>
      <c r="J12" s="4"/>
      <c r="K12" s="65"/>
      <c r="L12" s="65"/>
      <c r="M12" s="154"/>
      <c r="N12" s="153"/>
    </row>
    <row r="13" spans="1:14" ht="14.25" x14ac:dyDescent="0.2">
      <c r="A13" s="102" t="s">
        <v>36</v>
      </c>
      <c r="B13" s="104"/>
      <c r="C13" s="104"/>
      <c r="D13" s="4"/>
      <c r="E13" s="89">
        <v>1.06</v>
      </c>
      <c r="F13" s="9">
        <v>3.04</v>
      </c>
      <c r="G13" s="104"/>
      <c r="H13" s="110">
        <f t="shared" si="0"/>
        <v>3.2224000000000004</v>
      </c>
      <c r="I13" s="110"/>
      <c r="J13" s="4"/>
      <c r="K13" s="65"/>
      <c r="L13" s="65"/>
      <c r="M13" s="154"/>
      <c r="N13" s="153"/>
    </row>
    <row r="14" spans="1:14" ht="14.25" x14ac:dyDescent="0.2">
      <c r="A14" s="102" t="s">
        <v>37</v>
      </c>
      <c r="B14" s="104"/>
      <c r="C14" s="104"/>
      <c r="D14" s="4"/>
      <c r="E14" s="89">
        <v>1.06</v>
      </c>
      <c r="F14" s="9">
        <v>3.04</v>
      </c>
      <c r="G14" s="104"/>
      <c r="H14" s="110">
        <f t="shared" si="0"/>
        <v>3.2224000000000004</v>
      </c>
      <c r="I14" s="110"/>
      <c r="J14" s="4"/>
      <c r="K14" s="65"/>
      <c r="L14" s="65"/>
      <c r="M14" s="154"/>
      <c r="N14" s="153"/>
    </row>
    <row r="15" spans="1:14" ht="14.25" x14ac:dyDescent="0.2">
      <c r="A15" s="102" t="s">
        <v>38</v>
      </c>
      <c r="B15" s="104"/>
      <c r="C15" s="104"/>
      <c r="D15" s="4"/>
      <c r="E15" s="89">
        <v>1.06</v>
      </c>
      <c r="F15" s="9">
        <v>4.3099999999999996</v>
      </c>
      <c r="G15" s="104"/>
      <c r="H15" s="110">
        <f t="shared" si="0"/>
        <v>4.5686</v>
      </c>
      <c r="I15" s="110"/>
      <c r="J15" s="4"/>
      <c r="K15" s="65"/>
      <c r="L15" s="65"/>
      <c r="M15" s="154"/>
      <c r="N15" s="153"/>
    </row>
    <row r="16" spans="1:14" ht="14.25" x14ac:dyDescent="0.2">
      <c r="A16" s="102" t="s">
        <v>39</v>
      </c>
      <c r="B16" s="104"/>
      <c r="C16" s="104"/>
      <c r="D16" s="4"/>
      <c r="E16" s="89">
        <v>1.06</v>
      </c>
      <c r="F16" s="9">
        <v>5.6</v>
      </c>
      <c r="G16" s="104"/>
      <c r="H16" s="110">
        <f t="shared" si="0"/>
        <v>5.9359999999999999</v>
      </c>
      <c r="I16" s="110"/>
      <c r="J16" s="4"/>
      <c r="K16" s="65"/>
      <c r="L16" s="65"/>
      <c r="M16" s="154"/>
      <c r="N16" s="153"/>
    </row>
    <row r="17" spans="1:14" ht="14.25" x14ac:dyDescent="0.2">
      <c r="A17" s="102" t="s">
        <v>40</v>
      </c>
      <c r="B17" s="104"/>
      <c r="C17" s="104"/>
      <c r="D17" s="4"/>
      <c r="E17" s="89">
        <v>1.06</v>
      </c>
      <c r="F17" s="9">
        <v>5.6</v>
      </c>
      <c r="G17" s="104"/>
      <c r="H17" s="110">
        <f t="shared" si="0"/>
        <v>5.9359999999999999</v>
      </c>
      <c r="I17" s="110"/>
      <c r="J17" s="4"/>
      <c r="K17" s="65"/>
      <c r="L17" s="65"/>
      <c r="M17" s="154"/>
      <c r="N17" s="153"/>
    </row>
    <row r="18" spans="1:14" ht="14.25" x14ac:dyDescent="0.2">
      <c r="A18" s="102" t="s">
        <v>41</v>
      </c>
      <c r="B18" s="104"/>
      <c r="C18" s="104"/>
      <c r="D18" s="4"/>
      <c r="E18" s="89">
        <v>1.06</v>
      </c>
      <c r="F18" s="9">
        <v>5.6</v>
      </c>
      <c r="G18" s="104"/>
      <c r="H18" s="110">
        <f t="shared" si="0"/>
        <v>5.9359999999999999</v>
      </c>
      <c r="I18" s="110"/>
      <c r="J18" s="4"/>
      <c r="K18" s="65"/>
      <c r="L18" s="65"/>
      <c r="M18" s="154"/>
      <c r="N18" s="153"/>
    </row>
    <row r="19" spans="1:14" ht="14.25" x14ac:dyDescent="0.2">
      <c r="A19" s="102" t="s">
        <v>42</v>
      </c>
      <c r="B19" s="104"/>
      <c r="C19" s="104"/>
      <c r="D19" s="4"/>
      <c r="E19" s="89">
        <v>1.06</v>
      </c>
      <c r="F19" s="9">
        <v>4.3099999999999996</v>
      </c>
      <c r="G19" s="104"/>
      <c r="H19" s="110">
        <f t="shared" si="0"/>
        <v>4.5686</v>
      </c>
      <c r="I19" s="110"/>
      <c r="J19" s="4"/>
      <c r="K19" s="65"/>
      <c r="L19" s="65"/>
      <c r="M19" s="154"/>
      <c r="N19" s="153"/>
    </row>
    <row r="20" spans="1:14" ht="14.25" x14ac:dyDescent="0.2">
      <c r="A20" s="102" t="s">
        <v>43</v>
      </c>
      <c r="B20" s="104"/>
      <c r="C20" s="104"/>
      <c r="D20" s="4"/>
      <c r="E20" s="89">
        <v>1.06</v>
      </c>
      <c r="F20" s="9">
        <v>3.04</v>
      </c>
      <c r="G20" s="104"/>
      <c r="H20" s="110">
        <f t="shared" si="0"/>
        <v>3.2224000000000004</v>
      </c>
      <c r="I20" s="110"/>
      <c r="J20" s="4"/>
      <c r="K20" s="65"/>
      <c r="L20" s="65"/>
      <c r="M20" s="154"/>
      <c r="N20" s="153"/>
    </row>
    <row r="21" spans="1:14" ht="14.25" x14ac:dyDescent="0.2">
      <c r="A21" s="102" t="s">
        <v>46</v>
      </c>
      <c r="B21" s="104"/>
      <c r="C21" s="104"/>
      <c r="D21" s="4"/>
      <c r="E21" s="89">
        <v>2.8</v>
      </c>
      <c r="F21" s="9">
        <v>4.96</v>
      </c>
      <c r="G21" s="104"/>
      <c r="H21" s="110">
        <f t="shared" si="0"/>
        <v>13.888</v>
      </c>
      <c r="I21" s="110"/>
      <c r="J21" s="4"/>
      <c r="K21" s="65"/>
      <c r="L21" s="65"/>
      <c r="M21" s="154"/>
      <c r="N21" s="153"/>
    </row>
    <row r="22" spans="1:14" ht="14.25" x14ac:dyDescent="0.2">
      <c r="A22" s="102" t="s">
        <v>47</v>
      </c>
      <c r="B22" s="104"/>
      <c r="C22" s="104"/>
      <c r="D22" s="4"/>
      <c r="E22" s="89">
        <v>2.8</v>
      </c>
      <c r="F22" s="9">
        <v>8.2100000000000009</v>
      </c>
      <c r="G22" s="104"/>
      <c r="H22" s="110">
        <f t="shared" si="0"/>
        <v>22.988</v>
      </c>
      <c r="I22" s="110"/>
      <c r="J22" s="4"/>
      <c r="K22" s="65"/>
      <c r="L22" s="65"/>
      <c r="M22" s="152"/>
      <c r="N22" s="153"/>
    </row>
    <row r="23" spans="1:14" ht="14.25" x14ac:dyDescent="0.2">
      <c r="A23" s="102" t="s">
        <v>48</v>
      </c>
      <c r="B23" s="104"/>
      <c r="C23" s="104"/>
      <c r="D23" s="4"/>
      <c r="E23" s="89">
        <v>2.8</v>
      </c>
      <c r="F23" s="9">
        <v>7.8</v>
      </c>
      <c r="G23" s="104"/>
      <c r="H23" s="110">
        <f t="shared" si="0"/>
        <v>21.84</v>
      </c>
      <c r="I23" s="110"/>
      <c r="J23" s="4"/>
      <c r="K23" s="65"/>
      <c r="L23" s="65"/>
      <c r="M23" s="152"/>
      <c r="N23" s="153"/>
    </row>
    <row r="24" spans="1:14" ht="14.25" x14ac:dyDescent="0.2">
      <c r="A24" s="102" t="s">
        <v>49</v>
      </c>
      <c r="B24" s="104"/>
      <c r="C24" s="104"/>
      <c r="D24" s="4"/>
      <c r="E24" s="89">
        <v>2.8</v>
      </c>
      <c r="F24" s="9">
        <v>8.2100000000000009</v>
      </c>
      <c r="G24" s="104"/>
      <c r="H24" s="110">
        <f t="shared" si="0"/>
        <v>22.988</v>
      </c>
      <c r="I24" s="110"/>
      <c r="J24" s="4"/>
      <c r="K24" s="65"/>
      <c r="L24" s="65"/>
      <c r="M24" s="152"/>
      <c r="N24" s="153"/>
    </row>
    <row r="25" spans="1:14" ht="14.25" x14ac:dyDescent="0.2">
      <c r="A25" s="102" t="s">
        <v>50</v>
      </c>
      <c r="B25" s="104"/>
      <c r="C25" s="104"/>
      <c r="D25" s="4"/>
      <c r="E25" s="89">
        <v>2.8</v>
      </c>
      <c r="F25" s="9">
        <v>4.96</v>
      </c>
      <c r="G25" s="104"/>
      <c r="H25" s="110">
        <f t="shared" si="0"/>
        <v>13.888</v>
      </c>
      <c r="I25" s="110"/>
      <c r="J25" s="4"/>
      <c r="K25" s="65"/>
      <c r="L25" s="65"/>
      <c r="M25" s="152"/>
      <c r="N25" s="153"/>
    </row>
    <row r="26" spans="1:14" ht="14.25" x14ac:dyDescent="0.2">
      <c r="A26" s="102" t="s">
        <v>51</v>
      </c>
      <c r="B26" s="104"/>
      <c r="C26" s="104"/>
      <c r="D26" s="4"/>
      <c r="E26" s="89">
        <v>1.02</v>
      </c>
      <c r="F26" s="9">
        <v>4.95</v>
      </c>
      <c r="G26" s="104"/>
      <c r="H26" s="110">
        <f t="shared" si="0"/>
        <v>5.0490000000000004</v>
      </c>
      <c r="I26" s="110"/>
      <c r="J26" s="4"/>
      <c r="K26" s="65"/>
      <c r="L26" s="65"/>
      <c r="M26" s="152"/>
      <c r="N26" s="153"/>
    </row>
    <row r="27" spans="1:14" ht="14.25" x14ac:dyDescent="0.2">
      <c r="A27" s="102" t="s">
        <v>52</v>
      </c>
      <c r="B27" s="104"/>
      <c r="C27" s="104"/>
      <c r="D27" s="4"/>
      <c r="E27" s="89">
        <v>1.02</v>
      </c>
      <c r="F27" s="9">
        <v>6.83</v>
      </c>
      <c r="G27" s="104"/>
      <c r="H27" s="110">
        <f t="shared" si="0"/>
        <v>6.9666000000000006</v>
      </c>
      <c r="I27" s="110"/>
      <c r="J27" s="4"/>
      <c r="K27" s="65"/>
      <c r="L27" s="65"/>
      <c r="M27" s="152"/>
      <c r="N27" s="153"/>
    </row>
    <row r="28" spans="1:14" ht="14.25" x14ac:dyDescent="0.2">
      <c r="A28" s="102" t="s">
        <v>53</v>
      </c>
      <c r="B28" s="104"/>
      <c r="C28" s="104"/>
      <c r="D28" s="4"/>
      <c r="E28" s="89">
        <v>1.02</v>
      </c>
      <c r="F28" s="9">
        <v>6.82</v>
      </c>
      <c r="G28" s="104"/>
      <c r="H28" s="110">
        <f t="shared" si="0"/>
        <v>6.9564000000000004</v>
      </c>
      <c r="I28" s="110"/>
      <c r="J28" s="4"/>
      <c r="K28" s="65"/>
      <c r="L28" s="65"/>
      <c r="M28" s="152"/>
      <c r="N28" s="153"/>
    </row>
    <row r="29" spans="1:14" ht="14.25" x14ac:dyDescent="0.2">
      <c r="A29" s="102" t="s">
        <v>54</v>
      </c>
      <c r="B29" s="104"/>
      <c r="C29" s="104"/>
      <c r="D29" s="4"/>
      <c r="E29" s="89">
        <v>1.02</v>
      </c>
      <c r="F29" s="9">
        <v>6.82</v>
      </c>
      <c r="G29" s="104"/>
      <c r="H29" s="110">
        <f t="shared" si="0"/>
        <v>6.9564000000000004</v>
      </c>
      <c r="I29" s="110"/>
      <c r="J29" s="4"/>
      <c r="K29" s="65"/>
      <c r="L29" s="65"/>
      <c r="M29" s="152"/>
      <c r="N29" s="153"/>
    </row>
    <row r="30" spans="1:14" ht="14.25" x14ac:dyDescent="0.2">
      <c r="A30" s="102" t="s">
        <v>55</v>
      </c>
      <c r="B30" s="104"/>
      <c r="C30" s="104"/>
      <c r="D30" s="4"/>
      <c r="E30" s="89">
        <v>1.02</v>
      </c>
      <c r="F30" s="9">
        <v>6.83</v>
      </c>
      <c r="G30" s="104"/>
      <c r="H30" s="110">
        <f t="shared" si="0"/>
        <v>6.9666000000000006</v>
      </c>
      <c r="I30" s="110"/>
      <c r="J30" s="4"/>
      <c r="K30" s="65"/>
      <c r="L30" s="65"/>
      <c r="M30" s="152"/>
      <c r="N30" s="153"/>
    </row>
    <row r="31" spans="1:14" ht="14.25" x14ac:dyDescent="0.2">
      <c r="A31" s="102" t="s">
        <v>56</v>
      </c>
      <c r="B31" s="104"/>
      <c r="C31" s="104"/>
      <c r="D31" s="4"/>
      <c r="E31" s="89">
        <v>1.02</v>
      </c>
      <c r="F31" s="9">
        <v>6.82</v>
      </c>
      <c r="G31" s="104"/>
      <c r="H31" s="110">
        <f t="shared" si="0"/>
        <v>6.9564000000000004</v>
      </c>
      <c r="I31" s="110"/>
      <c r="J31" s="4"/>
      <c r="K31" s="65"/>
      <c r="L31" s="65"/>
      <c r="M31" s="152"/>
      <c r="N31" s="153"/>
    </row>
    <row r="32" spans="1:14" ht="14.25" x14ac:dyDescent="0.2">
      <c r="A32" s="102" t="s">
        <v>57</v>
      </c>
      <c r="B32" s="104"/>
      <c r="C32" s="104"/>
      <c r="D32" s="4"/>
      <c r="E32" s="89">
        <v>2.8</v>
      </c>
      <c r="F32" s="9">
        <v>4.96</v>
      </c>
      <c r="G32" s="104"/>
      <c r="H32" s="110">
        <f t="shared" si="0"/>
        <v>13.888</v>
      </c>
      <c r="I32" s="110"/>
      <c r="J32" s="4"/>
      <c r="K32" s="65"/>
      <c r="L32" s="65"/>
      <c r="M32" s="152"/>
      <c r="N32" s="153"/>
    </row>
    <row r="33" spans="1:14" ht="14.25" x14ac:dyDescent="0.2">
      <c r="A33" s="102" t="s">
        <v>58</v>
      </c>
      <c r="B33" s="104"/>
      <c r="C33" s="104"/>
      <c r="D33" s="4"/>
      <c r="E33" s="89">
        <v>2.8</v>
      </c>
      <c r="F33" s="9">
        <v>8.2100000000000009</v>
      </c>
      <c r="G33" s="104"/>
      <c r="H33" s="110">
        <f t="shared" si="0"/>
        <v>22.988</v>
      </c>
      <c r="I33" s="110"/>
      <c r="J33" s="4"/>
      <c r="K33" s="65"/>
      <c r="L33" s="65"/>
      <c r="M33" s="152"/>
      <c r="N33" s="153"/>
    </row>
    <row r="34" spans="1:14" ht="14.25" x14ac:dyDescent="0.2">
      <c r="A34" s="102" t="s">
        <v>59</v>
      </c>
      <c r="B34" s="104"/>
      <c r="C34" s="104"/>
      <c r="D34" s="4"/>
      <c r="E34" s="89">
        <v>2.8</v>
      </c>
      <c r="F34" s="9">
        <v>7.8</v>
      </c>
      <c r="G34" s="104"/>
      <c r="H34" s="110">
        <f t="shared" si="0"/>
        <v>21.84</v>
      </c>
      <c r="I34" s="110"/>
      <c r="J34" s="4"/>
      <c r="K34" s="65"/>
      <c r="L34" s="65"/>
      <c r="M34" s="152"/>
      <c r="N34" s="153"/>
    </row>
    <row r="35" spans="1:14" ht="14.25" x14ac:dyDescent="0.2">
      <c r="A35" s="102" t="s">
        <v>60</v>
      </c>
      <c r="B35" s="104"/>
      <c r="C35" s="104"/>
      <c r="D35" s="4"/>
      <c r="E35" s="89">
        <v>2.8</v>
      </c>
      <c r="F35" s="9">
        <v>8.2100000000000009</v>
      </c>
      <c r="G35" s="104"/>
      <c r="H35" s="110">
        <f t="shared" si="0"/>
        <v>22.988</v>
      </c>
      <c r="I35" s="110"/>
      <c r="J35" s="4"/>
      <c r="K35" s="65"/>
      <c r="L35" s="65"/>
      <c r="M35" s="152"/>
      <c r="N35" s="153"/>
    </row>
    <row r="36" spans="1:14" ht="14.25" x14ac:dyDescent="0.2">
      <c r="A36" s="102" t="s">
        <v>61</v>
      </c>
      <c r="B36" s="104"/>
      <c r="C36" s="104"/>
      <c r="D36" s="4"/>
      <c r="E36" s="89">
        <v>2.8</v>
      </c>
      <c r="F36" s="9">
        <v>4.96</v>
      </c>
      <c r="G36" s="104"/>
      <c r="H36" s="110">
        <f t="shared" si="0"/>
        <v>13.888</v>
      </c>
      <c r="I36" s="110"/>
      <c r="J36" s="4"/>
      <c r="K36" s="65"/>
      <c r="L36" s="65"/>
      <c r="M36" s="107"/>
      <c r="N36" s="106"/>
    </row>
    <row r="37" spans="1:14" ht="14.25" x14ac:dyDescent="0.2">
      <c r="A37" s="102" t="s">
        <v>62</v>
      </c>
      <c r="B37" s="104"/>
      <c r="C37" s="104"/>
      <c r="D37" s="4"/>
      <c r="E37" s="89">
        <v>2.8</v>
      </c>
      <c r="F37" s="9">
        <v>4.95</v>
      </c>
      <c r="G37" s="104"/>
      <c r="H37" s="110">
        <f t="shared" si="0"/>
        <v>13.86</v>
      </c>
      <c r="I37" s="110"/>
      <c r="J37" s="4"/>
      <c r="K37" s="65"/>
      <c r="L37" s="65"/>
      <c r="M37" s="107"/>
      <c r="N37" s="106"/>
    </row>
    <row r="38" spans="1:14" ht="14.25" x14ac:dyDescent="0.2">
      <c r="A38" s="102" t="s">
        <v>63</v>
      </c>
      <c r="B38" s="104"/>
      <c r="C38" s="104"/>
      <c r="D38" s="4"/>
      <c r="E38" s="89">
        <v>2.8</v>
      </c>
      <c r="F38" s="9">
        <v>6.83</v>
      </c>
      <c r="G38" s="104"/>
      <c r="H38" s="110">
        <f t="shared" si="0"/>
        <v>19.123999999999999</v>
      </c>
      <c r="I38" s="110"/>
      <c r="J38" s="4"/>
      <c r="K38" s="65"/>
      <c r="L38" s="65"/>
      <c r="M38" s="107"/>
      <c r="N38" s="106"/>
    </row>
    <row r="39" spans="1:14" ht="14.25" x14ac:dyDescent="0.2">
      <c r="A39" s="102" t="s">
        <v>64</v>
      </c>
      <c r="B39" s="104"/>
      <c r="C39" s="104"/>
      <c r="D39" s="4"/>
      <c r="E39" s="89">
        <v>2.8</v>
      </c>
      <c r="F39" s="9">
        <v>6.82</v>
      </c>
      <c r="G39" s="104"/>
      <c r="H39" s="110">
        <f t="shared" si="0"/>
        <v>19.096</v>
      </c>
      <c r="I39" s="110"/>
      <c r="J39" s="4"/>
      <c r="K39" s="65"/>
      <c r="L39" s="65"/>
      <c r="M39" s="107"/>
      <c r="N39" s="106"/>
    </row>
    <row r="40" spans="1:14" ht="14.25" x14ac:dyDescent="0.2">
      <c r="A40" s="102" t="s">
        <v>65</v>
      </c>
      <c r="B40" s="104"/>
      <c r="C40" s="104"/>
      <c r="D40" s="4"/>
      <c r="E40" s="89">
        <v>2.8</v>
      </c>
      <c r="F40" s="9">
        <v>6.82</v>
      </c>
      <c r="G40" s="104"/>
      <c r="H40" s="110">
        <f t="shared" si="0"/>
        <v>19.096</v>
      </c>
      <c r="I40" s="110"/>
      <c r="J40" s="4"/>
      <c r="K40" s="65"/>
      <c r="L40" s="65"/>
      <c r="M40" s="107"/>
      <c r="N40" s="106"/>
    </row>
    <row r="41" spans="1:14" ht="14.25" x14ac:dyDescent="0.2">
      <c r="A41" s="102" t="s">
        <v>66</v>
      </c>
      <c r="B41" s="104"/>
      <c r="C41" s="104"/>
      <c r="D41" s="4"/>
      <c r="E41" s="89">
        <v>2.8</v>
      </c>
      <c r="F41" s="9">
        <v>6.83</v>
      </c>
      <c r="G41" s="104"/>
      <c r="H41" s="110">
        <f t="shared" si="0"/>
        <v>19.123999999999999</v>
      </c>
      <c r="I41" s="110"/>
      <c r="J41" s="4"/>
      <c r="K41" s="65"/>
      <c r="L41" s="65"/>
      <c r="M41" s="107"/>
      <c r="N41" s="106"/>
    </row>
    <row r="42" spans="1:14" ht="14.25" x14ac:dyDescent="0.2">
      <c r="A42" s="102" t="s">
        <v>67</v>
      </c>
      <c r="B42" s="104"/>
      <c r="C42" s="104"/>
      <c r="D42" s="4"/>
      <c r="E42" s="89">
        <v>2.8</v>
      </c>
      <c r="F42" s="9">
        <v>6.82</v>
      </c>
      <c r="G42" s="104"/>
      <c r="H42" s="110">
        <f t="shared" si="0"/>
        <v>19.096</v>
      </c>
      <c r="I42" s="110"/>
      <c r="J42" s="4"/>
      <c r="K42" s="65"/>
      <c r="L42" s="65"/>
      <c r="M42" s="107"/>
      <c r="N42" s="106"/>
    </row>
    <row r="43" spans="1:14" ht="14.25" x14ac:dyDescent="0.2">
      <c r="A43" s="102" t="s">
        <v>68</v>
      </c>
      <c r="B43" s="104"/>
      <c r="C43" s="104"/>
      <c r="D43" s="4"/>
      <c r="E43" s="89">
        <v>1.05</v>
      </c>
      <c r="F43" s="9">
        <v>31.6</v>
      </c>
      <c r="G43" s="104"/>
      <c r="H43" s="110">
        <f t="shared" si="0"/>
        <v>33.18</v>
      </c>
      <c r="I43" s="110"/>
      <c r="J43" s="4"/>
      <c r="K43" s="65"/>
      <c r="L43" s="65"/>
      <c r="M43" s="107"/>
      <c r="N43" s="106"/>
    </row>
    <row r="44" spans="1:14" ht="14.25" x14ac:dyDescent="0.2">
      <c r="A44" s="102" t="s">
        <v>69</v>
      </c>
      <c r="B44" s="104"/>
      <c r="C44" s="104"/>
      <c r="D44" s="4"/>
      <c r="E44" s="89">
        <v>1.05</v>
      </c>
      <c r="F44" s="9">
        <v>31.6</v>
      </c>
      <c r="G44" s="104"/>
      <c r="H44" s="110">
        <f t="shared" si="0"/>
        <v>33.18</v>
      </c>
      <c r="I44" s="110"/>
      <c r="J44" s="4"/>
      <c r="K44" s="65"/>
      <c r="L44" s="65"/>
      <c r="M44" s="107"/>
      <c r="N44" s="106"/>
    </row>
    <row r="45" spans="1:14" ht="14.25" x14ac:dyDescent="0.2">
      <c r="A45" s="102" t="s">
        <v>70</v>
      </c>
      <c r="B45" s="104"/>
      <c r="C45" s="104"/>
      <c r="D45" s="4"/>
      <c r="E45" s="89"/>
      <c r="F45" s="9"/>
      <c r="G45" s="104"/>
      <c r="H45" s="110">
        <v>5.0324</v>
      </c>
      <c r="I45" s="110"/>
      <c r="J45" s="4"/>
      <c r="K45" s="65"/>
      <c r="L45" s="65"/>
      <c r="M45" s="107"/>
      <c r="N45" s="106"/>
    </row>
    <row r="46" spans="1:14" ht="14.25" x14ac:dyDescent="0.2">
      <c r="A46" s="102" t="s">
        <v>71</v>
      </c>
      <c r="B46" s="104"/>
      <c r="C46" s="104"/>
      <c r="D46" s="4"/>
      <c r="E46" s="89"/>
      <c r="F46" s="9"/>
      <c r="G46" s="104"/>
      <c r="H46" s="110">
        <v>5.0324</v>
      </c>
      <c r="I46" s="110"/>
      <c r="J46" s="4"/>
      <c r="K46" s="65"/>
      <c r="L46" s="65"/>
      <c r="M46" s="107"/>
      <c r="N46" s="106"/>
    </row>
    <row r="47" spans="1:14" ht="14.25" x14ac:dyDescent="0.2">
      <c r="A47" s="102" t="s">
        <v>72</v>
      </c>
      <c r="B47" s="104"/>
      <c r="C47" s="104"/>
      <c r="D47" s="4"/>
      <c r="E47" s="89"/>
      <c r="F47" s="9"/>
      <c r="G47" s="104"/>
      <c r="H47" s="110">
        <v>5.0324</v>
      </c>
      <c r="I47" s="110"/>
      <c r="J47" s="4"/>
      <c r="K47" s="65"/>
      <c r="L47" s="65"/>
      <c r="M47" s="107"/>
      <c r="N47" s="106"/>
    </row>
    <row r="48" spans="1:14" ht="14.25" x14ac:dyDescent="0.2">
      <c r="A48" s="102" t="s">
        <v>73</v>
      </c>
      <c r="B48" s="104"/>
      <c r="C48" s="104"/>
      <c r="D48" s="4"/>
      <c r="E48" s="89"/>
      <c r="F48" s="9"/>
      <c r="G48" s="104"/>
      <c r="H48" s="110">
        <v>5.0324</v>
      </c>
      <c r="I48" s="110"/>
      <c r="J48" s="4"/>
      <c r="K48" s="65"/>
      <c r="L48" s="65"/>
      <c r="M48" s="107"/>
      <c r="N48" s="106"/>
    </row>
    <row r="49" spans="1:14" ht="14.25" x14ac:dyDescent="0.2">
      <c r="A49" s="102" t="s">
        <v>74</v>
      </c>
      <c r="B49" s="104"/>
      <c r="C49" s="104"/>
      <c r="D49" s="4"/>
      <c r="E49" s="89"/>
      <c r="F49" s="9"/>
      <c r="G49" s="104"/>
      <c r="H49" s="110">
        <v>5.0324</v>
      </c>
      <c r="I49" s="110"/>
      <c r="J49" s="4"/>
      <c r="K49" s="65"/>
      <c r="L49" s="65"/>
      <c r="M49" s="107"/>
      <c r="N49" s="106"/>
    </row>
    <row r="50" spans="1:14" ht="14.25" x14ac:dyDescent="0.2">
      <c r="A50" s="102" t="s">
        <v>75</v>
      </c>
      <c r="B50" s="104"/>
      <c r="C50" s="104"/>
      <c r="D50" s="4"/>
      <c r="E50" s="89"/>
      <c r="F50" s="9"/>
      <c r="G50" s="104"/>
      <c r="H50" s="110">
        <v>5.0324</v>
      </c>
      <c r="I50" s="110"/>
      <c r="J50" s="4"/>
      <c r="K50" s="65"/>
      <c r="L50" s="65"/>
      <c r="M50" s="107"/>
      <c r="N50" s="106"/>
    </row>
    <row r="51" spans="1:14" ht="14.25" x14ac:dyDescent="0.2">
      <c r="A51" s="102" t="s">
        <v>76</v>
      </c>
      <c r="B51" s="104"/>
      <c r="C51" s="104"/>
      <c r="D51" s="4"/>
      <c r="E51" s="89"/>
      <c r="F51" s="9"/>
      <c r="G51" s="104"/>
      <c r="H51" s="110">
        <v>5.0324</v>
      </c>
      <c r="I51" s="110"/>
      <c r="J51" s="4"/>
      <c r="K51" s="65"/>
      <c r="L51" s="65"/>
      <c r="M51" s="107"/>
      <c r="N51" s="106"/>
    </row>
    <row r="52" spans="1:14" ht="14.25" x14ac:dyDescent="0.2">
      <c r="A52" s="102" t="s">
        <v>77</v>
      </c>
      <c r="B52" s="104"/>
      <c r="C52" s="104"/>
      <c r="D52" s="4"/>
      <c r="E52" s="89"/>
      <c r="F52" s="9"/>
      <c r="G52" s="104"/>
      <c r="H52" s="110">
        <v>5.0324</v>
      </c>
      <c r="I52" s="110"/>
      <c r="J52" s="4"/>
      <c r="K52" s="65"/>
      <c r="L52" s="65"/>
      <c r="M52" s="107"/>
      <c r="N52" s="106"/>
    </row>
    <row r="53" spans="1:14" ht="14.25" x14ac:dyDescent="0.2">
      <c r="A53" s="102" t="s">
        <v>78</v>
      </c>
      <c r="B53" s="104"/>
      <c r="C53" s="104"/>
      <c r="D53" s="4"/>
      <c r="E53" s="89"/>
      <c r="F53" s="9"/>
      <c r="G53" s="104"/>
      <c r="H53" s="110">
        <v>5.0324</v>
      </c>
      <c r="I53" s="110"/>
      <c r="J53" s="4"/>
      <c r="K53" s="65"/>
      <c r="L53" s="65"/>
      <c r="M53" s="107"/>
      <c r="N53" s="106"/>
    </row>
    <row r="54" spans="1:14" ht="14.25" x14ac:dyDescent="0.2">
      <c r="A54" s="102" t="s">
        <v>79</v>
      </c>
      <c r="B54" s="104"/>
      <c r="C54" s="104"/>
      <c r="D54" s="4"/>
      <c r="E54" s="89"/>
      <c r="F54" s="9"/>
      <c r="G54" s="104"/>
      <c r="H54" s="110">
        <v>7.4749999999999996</v>
      </c>
      <c r="I54" s="110"/>
      <c r="J54" s="4"/>
      <c r="K54" s="65"/>
      <c r="L54" s="65"/>
      <c r="M54" s="107"/>
      <c r="N54" s="106"/>
    </row>
    <row r="55" spans="1:14" ht="14.25" x14ac:dyDescent="0.2">
      <c r="A55" s="102" t="s">
        <v>79</v>
      </c>
      <c r="B55" s="104"/>
      <c r="C55" s="104"/>
      <c r="D55" s="4"/>
      <c r="E55" s="89"/>
      <c r="F55" s="9"/>
      <c r="G55" s="104"/>
      <c r="H55" s="110">
        <v>7.4749999999999996</v>
      </c>
      <c r="I55" s="110"/>
      <c r="J55" s="4"/>
      <c r="K55" s="65"/>
      <c r="L55" s="65"/>
      <c r="M55" s="107"/>
      <c r="N55" s="106"/>
    </row>
    <row r="56" spans="1:14" ht="14.25" x14ac:dyDescent="0.2">
      <c r="A56" s="102" t="s">
        <v>79</v>
      </c>
      <c r="B56" s="104"/>
      <c r="C56" s="104"/>
      <c r="D56" s="4"/>
      <c r="E56" s="89"/>
      <c r="F56" s="9"/>
      <c r="G56" s="104"/>
      <c r="H56" s="110">
        <v>7.4749999999999996</v>
      </c>
      <c r="I56" s="110"/>
      <c r="J56" s="4"/>
      <c r="K56" s="65"/>
      <c r="L56" s="65"/>
      <c r="M56" s="152"/>
      <c r="N56" s="153"/>
    </row>
    <row r="57" spans="1:14" ht="14.25" x14ac:dyDescent="0.2">
      <c r="A57" s="102" t="s">
        <v>79</v>
      </c>
      <c r="B57" s="104"/>
      <c r="C57" s="104"/>
      <c r="D57" s="4"/>
      <c r="E57" s="89"/>
      <c r="F57" s="9"/>
      <c r="G57" s="104"/>
      <c r="H57" s="110">
        <v>7.4749999999999996</v>
      </c>
      <c r="I57" s="110"/>
      <c r="J57" s="4"/>
      <c r="K57" s="65"/>
      <c r="L57" s="65"/>
      <c r="M57" s="152"/>
      <c r="N57" s="153"/>
    </row>
    <row r="58" spans="1:14" ht="14.25" x14ac:dyDescent="0.2">
      <c r="A58" s="102" t="s">
        <v>79</v>
      </c>
      <c r="B58" s="104"/>
      <c r="C58" s="104"/>
      <c r="D58" s="4"/>
      <c r="E58" s="89"/>
      <c r="F58" s="9"/>
      <c r="G58" s="104"/>
      <c r="H58" s="110">
        <v>7.4749999999999996</v>
      </c>
      <c r="I58" s="110"/>
      <c r="J58" s="4"/>
      <c r="K58" s="65"/>
      <c r="L58" s="65"/>
      <c r="M58" s="152"/>
      <c r="N58" s="153"/>
    </row>
    <row r="59" spans="1:14" ht="14.25" x14ac:dyDescent="0.2">
      <c r="A59" s="102" t="s">
        <v>79</v>
      </c>
      <c r="B59" s="104"/>
      <c r="C59" s="104"/>
      <c r="D59" s="4"/>
      <c r="E59" s="89"/>
      <c r="F59" s="9"/>
      <c r="G59" s="104"/>
      <c r="H59" s="110">
        <v>7.4749999999999996</v>
      </c>
      <c r="I59" s="110"/>
      <c r="J59" s="4"/>
      <c r="K59" s="65"/>
      <c r="L59" s="65"/>
      <c r="M59" s="152"/>
      <c r="N59" s="153"/>
    </row>
    <row r="60" spans="1:14" ht="14.25" x14ac:dyDescent="0.2">
      <c r="A60" s="102" t="s">
        <v>79</v>
      </c>
      <c r="B60" s="104"/>
      <c r="C60" s="104"/>
      <c r="D60" s="4"/>
      <c r="E60" s="89"/>
      <c r="F60" s="9"/>
      <c r="G60" s="104"/>
      <c r="H60" s="110">
        <v>7.4749999999999996</v>
      </c>
      <c r="I60" s="110"/>
      <c r="J60" s="4"/>
      <c r="K60" s="65"/>
      <c r="L60" s="65"/>
      <c r="M60" s="152"/>
      <c r="N60" s="153"/>
    </row>
    <row r="61" spans="1:14" ht="14.25" x14ac:dyDescent="0.2">
      <c r="A61" s="102" t="s">
        <v>79</v>
      </c>
      <c r="B61" s="104"/>
      <c r="C61" s="104"/>
      <c r="D61" s="4"/>
      <c r="E61" s="89"/>
      <c r="F61" s="9"/>
      <c r="G61" s="104"/>
      <c r="H61" s="110">
        <v>7.4749999999999996</v>
      </c>
      <c r="I61" s="9"/>
      <c r="J61" s="4"/>
      <c r="K61" s="4"/>
      <c r="L61" s="4"/>
      <c r="M61" s="152"/>
      <c r="N61" s="153"/>
    </row>
    <row r="62" spans="1:14" ht="14.25" x14ac:dyDescent="0.2">
      <c r="A62" s="102" t="s">
        <v>80</v>
      </c>
      <c r="B62" s="104"/>
      <c r="C62" s="104"/>
      <c r="D62" s="4"/>
      <c r="E62" s="89">
        <v>0.42</v>
      </c>
      <c r="F62" s="9">
        <v>5.16</v>
      </c>
      <c r="G62" s="104"/>
      <c r="H62" s="110">
        <f t="shared" si="0"/>
        <v>2.1671999999999998</v>
      </c>
      <c r="I62" s="9"/>
      <c r="J62" s="4"/>
      <c r="K62" s="4"/>
      <c r="L62" s="4"/>
      <c r="M62" s="152"/>
      <c r="N62" s="153"/>
    </row>
    <row r="63" spans="1:14" ht="14.25" x14ac:dyDescent="0.2">
      <c r="A63" s="102" t="s">
        <v>80</v>
      </c>
      <c r="B63" s="104"/>
      <c r="C63" s="104"/>
      <c r="D63" s="4"/>
      <c r="E63" s="89">
        <v>0.42</v>
      </c>
      <c r="F63" s="9">
        <v>6.15</v>
      </c>
      <c r="G63" s="104"/>
      <c r="H63" s="110">
        <f t="shared" si="0"/>
        <v>2.5830000000000002</v>
      </c>
      <c r="I63" s="9"/>
      <c r="J63" s="4"/>
      <c r="K63" s="4"/>
      <c r="L63" s="4"/>
      <c r="M63" s="152"/>
      <c r="N63" s="153"/>
    </row>
    <row r="64" spans="1:14" ht="14.25" x14ac:dyDescent="0.2">
      <c r="A64" s="102" t="s">
        <v>80</v>
      </c>
      <c r="B64" s="104"/>
      <c r="C64" s="104"/>
      <c r="D64" s="4"/>
      <c r="E64" s="89">
        <v>0.42</v>
      </c>
      <c r="F64" s="9">
        <v>5.16</v>
      </c>
      <c r="G64" s="104"/>
      <c r="H64" s="110">
        <f t="shared" si="0"/>
        <v>2.1671999999999998</v>
      </c>
      <c r="I64" s="9"/>
      <c r="J64" s="4"/>
      <c r="K64" s="4"/>
      <c r="L64" s="4"/>
      <c r="M64" s="152"/>
      <c r="N64" s="153"/>
    </row>
    <row r="65" spans="1:14" ht="14.25" x14ac:dyDescent="0.2">
      <c r="A65" s="102" t="s">
        <v>80</v>
      </c>
      <c r="B65" s="104"/>
      <c r="C65" s="104"/>
      <c r="D65" s="4"/>
      <c r="E65" s="89">
        <v>0.42</v>
      </c>
      <c r="F65" s="9">
        <v>6.15</v>
      </c>
      <c r="G65" s="104"/>
      <c r="H65" s="110">
        <f t="shared" si="0"/>
        <v>2.5830000000000002</v>
      </c>
      <c r="I65" s="9"/>
      <c r="J65" s="4"/>
      <c r="K65" s="4"/>
      <c r="L65" s="4"/>
      <c r="M65" s="152"/>
      <c r="N65" s="153"/>
    </row>
    <row r="66" spans="1:14" ht="14.25" x14ac:dyDescent="0.2">
      <c r="A66" s="102" t="s">
        <v>80</v>
      </c>
      <c r="B66" s="104"/>
      <c r="C66" s="104"/>
      <c r="D66" s="4"/>
      <c r="E66" s="89">
        <v>0.42</v>
      </c>
      <c r="F66" s="9">
        <v>5.16</v>
      </c>
      <c r="G66" s="104"/>
      <c r="H66" s="110">
        <f t="shared" si="0"/>
        <v>2.1671999999999998</v>
      </c>
      <c r="I66" s="9"/>
      <c r="J66" s="4"/>
      <c r="K66" s="4"/>
      <c r="L66" s="4"/>
      <c r="M66" s="152"/>
      <c r="N66" s="153"/>
    </row>
    <row r="67" spans="1:14" ht="14.25" x14ac:dyDescent="0.2">
      <c r="A67" s="102" t="s">
        <v>81</v>
      </c>
      <c r="B67" s="104"/>
      <c r="C67" s="104"/>
      <c r="D67" s="4"/>
      <c r="E67" s="89">
        <v>0.37</v>
      </c>
      <c r="F67" s="9">
        <v>2.19</v>
      </c>
      <c r="G67" s="104"/>
      <c r="H67" s="110">
        <f t="shared" si="0"/>
        <v>0.81030000000000002</v>
      </c>
      <c r="I67" s="9"/>
      <c r="J67" s="4"/>
      <c r="K67" s="4"/>
      <c r="L67" s="4"/>
      <c r="M67" s="152"/>
      <c r="N67" s="153"/>
    </row>
    <row r="68" spans="1:14" ht="14.25" x14ac:dyDescent="0.2">
      <c r="A68" s="102" t="s">
        <v>81</v>
      </c>
      <c r="B68" s="104"/>
      <c r="C68" s="104"/>
      <c r="D68" s="4"/>
      <c r="E68" s="89">
        <v>0.37</v>
      </c>
      <c r="F68" s="9">
        <v>2.19</v>
      </c>
      <c r="G68" s="104"/>
      <c r="H68" s="110">
        <f t="shared" si="0"/>
        <v>0.81030000000000002</v>
      </c>
      <c r="I68" s="9"/>
      <c r="J68" s="4"/>
      <c r="K68" s="4"/>
      <c r="L68" s="4"/>
      <c r="M68" s="152"/>
      <c r="N68" s="153"/>
    </row>
    <row r="69" spans="1:14" ht="14.25" x14ac:dyDescent="0.2">
      <c r="A69" s="102" t="s">
        <v>81</v>
      </c>
      <c r="B69" s="104"/>
      <c r="C69" s="104"/>
      <c r="D69" s="4"/>
      <c r="E69" s="89">
        <v>0.37</v>
      </c>
      <c r="F69" s="9">
        <v>2.19</v>
      </c>
      <c r="G69" s="104"/>
      <c r="H69" s="110">
        <f t="shared" si="0"/>
        <v>0.81030000000000002</v>
      </c>
      <c r="I69" s="9"/>
      <c r="J69" s="4"/>
      <c r="K69" s="4"/>
      <c r="L69" s="4"/>
      <c r="M69" s="152"/>
      <c r="N69" s="153"/>
    </row>
    <row r="70" spans="1:14" ht="14.25" x14ac:dyDescent="0.2">
      <c r="A70" s="102" t="s">
        <v>81</v>
      </c>
      <c r="B70" s="104"/>
      <c r="C70" s="104"/>
      <c r="D70" s="4"/>
      <c r="E70" s="89">
        <v>0.37</v>
      </c>
      <c r="F70" s="9">
        <v>2.19</v>
      </c>
      <c r="G70" s="104"/>
      <c r="H70" s="110">
        <f t="shared" si="0"/>
        <v>0.81030000000000002</v>
      </c>
      <c r="I70" s="9"/>
      <c r="J70" s="4"/>
      <c r="K70" s="4"/>
      <c r="L70" s="4"/>
      <c r="M70" s="152"/>
      <c r="N70" s="153"/>
    </row>
    <row r="71" spans="1:14" ht="14.25" x14ac:dyDescent="0.2">
      <c r="A71" s="102" t="s">
        <v>81</v>
      </c>
      <c r="B71" s="104"/>
      <c r="C71" s="104"/>
      <c r="D71" s="4"/>
      <c r="E71" s="89">
        <v>0.37</v>
      </c>
      <c r="F71" s="9">
        <v>2.19</v>
      </c>
      <c r="G71" s="104"/>
      <c r="H71" s="110">
        <f t="shared" si="0"/>
        <v>0.81030000000000002</v>
      </c>
      <c r="I71" s="9"/>
      <c r="J71" s="4"/>
      <c r="K71" s="4"/>
      <c r="L71" s="4"/>
      <c r="M71" s="152"/>
      <c r="N71" s="153"/>
    </row>
    <row r="72" spans="1:14" ht="14.25" x14ac:dyDescent="0.2">
      <c r="A72" s="102" t="s">
        <v>81</v>
      </c>
      <c r="B72" s="104"/>
      <c r="C72" s="104"/>
      <c r="D72" s="4"/>
      <c r="E72" s="89">
        <v>0.37</v>
      </c>
      <c r="F72" s="9">
        <v>2.19</v>
      </c>
      <c r="G72" s="104"/>
      <c r="H72" s="110">
        <f t="shared" si="0"/>
        <v>0.81030000000000002</v>
      </c>
      <c r="I72" s="9"/>
      <c r="J72" s="151"/>
      <c r="K72" s="4"/>
      <c r="L72" s="4"/>
      <c r="M72" s="152"/>
      <c r="N72" s="153"/>
    </row>
    <row r="73" spans="1:14" ht="14.25" x14ac:dyDescent="0.2">
      <c r="A73" s="102" t="s">
        <v>82</v>
      </c>
      <c r="B73" s="104"/>
      <c r="C73" s="104"/>
      <c r="D73" s="4"/>
      <c r="E73" s="89">
        <v>7.0000000000000007E-2</v>
      </c>
      <c r="F73" s="9">
        <v>6.05</v>
      </c>
      <c r="G73" s="104">
        <v>16</v>
      </c>
      <c r="H73" s="110">
        <f>E73*F73*G73</f>
        <v>6.7760000000000007</v>
      </c>
      <c r="I73" s="9"/>
      <c r="J73" s="4"/>
      <c r="K73" s="4"/>
      <c r="L73" s="4"/>
      <c r="M73" s="152"/>
      <c r="N73" s="153"/>
    </row>
    <row r="74" spans="1:14" ht="14.25" x14ac:dyDescent="0.2">
      <c r="A74" s="103" t="s">
        <v>88</v>
      </c>
      <c r="B74" s="104"/>
      <c r="C74" s="104"/>
      <c r="D74" s="4"/>
      <c r="E74" s="89">
        <v>0.42</v>
      </c>
      <c r="F74" s="9">
        <v>31.6</v>
      </c>
      <c r="G74" s="104">
        <v>3</v>
      </c>
      <c r="H74" s="110">
        <f>E74*F74*G74</f>
        <v>39.816000000000003</v>
      </c>
      <c r="I74" s="9"/>
      <c r="J74" s="4"/>
      <c r="K74" s="4"/>
      <c r="L74" s="4"/>
      <c r="M74" s="152"/>
      <c r="N74" s="153"/>
    </row>
    <row r="75" spans="1:14" s="38" customFormat="1" ht="19.5" customHeight="1" thickBot="1" x14ac:dyDescent="0.25">
      <c r="A75" s="164" t="s">
        <v>21</v>
      </c>
      <c r="B75" s="165"/>
      <c r="C75" s="165"/>
      <c r="D75" s="165"/>
      <c r="E75" s="165"/>
      <c r="F75" s="165"/>
      <c r="G75" s="108"/>
      <c r="H75" s="111">
        <f>SUM(H7:H74)</f>
        <v>641.78440000000012</v>
      </c>
      <c r="I75" s="108"/>
      <c r="J75" s="108"/>
      <c r="K75" s="108"/>
      <c r="L75" s="108"/>
      <c r="M75" s="108"/>
      <c r="N75" s="109"/>
    </row>
    <row r="76" spans="1:14" s="14" customFormat="1" ht="14.25" x14ac:dyDescent="0.2"/>
    <row r="77" spans="1:14" s="14" customFormat="1" ht="14.25" x14ac:dyDescent="0.2"/>
    <row r="78" spans="1:14" s="14" customFormat="1" ht="14.25" x14ac:dyDescent="0.2"/>
    <row r="79" spans="1:14" s="14" customFormat="1" ht="14.25" x14ac:dyDescent="0.2"/>
    <row r="80" spans="1:14" s="14" customFormat="1" ht="14.25" x14ac:dyDescent="0.2"/>
    <row r="81" s="14" customFormat="1" ht="14.25" x14ac:dyDescent="0.2"/>
  </sheetData>
  <mergeCells count="58">
    <mergeCell ref="A1:I1"/>
    <mergeCell ref="J1:N1"/>
    <mergeCell ref="A2:N2"/>
    <mergeCell ref="A75:F75"/>
    <mergeCell ref="M6:N6"/>
    <mergeCell ref="A3:N3"/>
    <mergeCell ref="A4:N4"/>
    <mergeCell ref="C5:D5"/>
    <mergeCell ref="M5:N5"/>
    <mergeCell ref="A5:A6"/>
    <mergeCell ref="M7:N7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56:N56"/>
    <mergeCell ref="M57:N57"/>
    <mergeCell ref="M58:N58"/>
    <mergeCell ref="M59:N59"/>
    <mergeCell ref="M60:N60"/>
    <mergeCell ref="M61:N61"/>
    <mergeCell ref="M62:N62"/>
    <mergeCell ref="M63:N63"/>
    <mergeCell ref="M64:N64"/>
    <mergeCell ref="M65:N65"/>
    <mergeCell ref="M66:N66"/>
    <mergeCell ref="M72:N72"/>
    <mergeCell ref="M73:N73"/>
    <mergeCell ref="M74:N74"/>
    <mergeCell ref="M67:N67"/>
    <mergeCell ref="M68:N68"/>
    <mergeCell ref="M69:N69"/>
    <mergeCell ref="M70:N70"/>
    <mergeCell ref="M71:N71"/>
  </mergeCells>
  <phoneticPr fontId="3" type="noConversion"/>
  <pageMargins left="0.3" right="0.28999999999999998" top="0.98425196850393704" bottom="0.43307086614173229" header="0.51181102362204722" footer="0.31496062992125984"/>
  <pageSetup paperSize="9" scale="83" fitToHeight="0" orientation="landscape" horizontalDpi="4294967294" verticalDpi="300" r:id="rId1"/>
  <headerFooter alignWithMargins="0"/>
  <rowBreaks count="2" manualBreakCount="2">
    <brk id="35" max="13" man="1"/>
    <brk id="75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619C-3DBA-4925-AE6D-9621C17C0C3A}">
  <sheetPr>
    <tabColor rgb="FFFFFF00"/>
    <pageSetUpPr fitToPage="1"/>
  </sheetPr>
  <dimension ref="A1:N37"/>
  <sheetViews>
    <sheetView view="pageBreakPreview" zoomScaleNormal="75" zoomScaleSheetLayoutView="100" workbookViewId="0">
      <selection activeCell="M17" sqref="M17:N17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4.7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28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 t="s">
        <v>83</v>
      </c>
      <c r="B5" s="166"/>
      <c r="C5" s="166"/>
      <c r="D5" s="166"/>
      <c r="E5" s="118" t="s">
        <v>4</v>
      </c>
      <c r="F5" s="118" t="s">
        <v>5</v>
      </c>
      <c r="G5" s="118" t="s">
        <v>6</v>
      </c>
      <c r="H5" s="118" t="s">
        <v>7</v>
      </c>
      <c r="I5" s="118" t="s">
        <v>8</v>
      </c>
      <c r="J5" s="118" t="s">
        <v>9</v>
      </c>
      <c r="K5" s="118" t="s">
        <v>10</v>
      </c>
      <c r="L5" s="118" t="s">
        <v>11</v>
      </c>
      <c r="M5" s="67" t="s">
        <v>1</v>
      </c>
      <c r="N5" s="112"/>
    </row>
    <row r="6" spans="1:14" ht="14.25" x14ac:dyDescent="0.2">
      <c r="A6" s="121"/>
      <c r="B6" s="118"/>
      <c r="C6" s="118"/>
      <c r="D6" s="4"/>
      <c r="E6" s="4" t="s">
        <v>14</v>
      </c>
      <c r="F6" s="118" t="s">
        <v>14</v>
      </c>
      <c r="G6" s="118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5" x14ac:dyDescent="0.2">
      <c r="A7" s="178" t="s">
        <v>84</v>
      </c>
      <c r="B7" s="179"/>
      <c r="C7" s="8"/>
      <c r="D7" s="9"/>
      <c r="E7" s="124">
        <v>4.16</v>
      </c>
      <c r="F7" s="124">
        <v>31.6</v>
      </c>
      <c r="G7" s="124"/>
      <c r="H7" s="10">
        <f>E7*F7</f>
        <v>131.45600000000002</v>
      </c>
      <c r="I7" s="124"/>
      <c r="J7" s="124"/>
      <c r="K7" s="124"/>
      <c r="L7" s="124"/>
      <c r="M7" s="166"/>
      <c r="N7" s="167"/>
    </row>
    <row r="8" spans="1:14" s="16" customFormat="1" ht="15" x14ac:dyDescent="0.2">
      <c r="A8" s="178" t="s">
        <v>85</v>
      </c>
      <c r="B8" s="179"/>
      <c r="C8" s="8"/>
      <c r="D8" s="9"/>
      <c r="E8" s="124">
        <v>4.16</v>
      </c>
      <c r="F8" s="124">
        <v>31.6</v>
      </c>
      <c r="G8" s="124"/>
      <c r="H8" s="10">
        <f t="shared" ref="H8:H12" si="0">E8*F8</f>
        <v>131.45600000000002</v>
      </c>
      <c r="I8" s="124"/>
      <c r="J8" s="124"/>
      <c r="K8" s="124"/>
      <c r="L8" s="9"/>
      <c r="M8" s="166"/>
      <c r="N8" s="167"/>
    </row>
    <row r="9" spans="1:14" s="16" customFormat="1" ht="15" x14ac:dyDescent="0.2">
      <c r="A9" s="178" t="s">
        <v>86</v>
      </c>
      <c r="B9" s="179"/>
      <c r="C9" s="8"/>
      <c r="D9" s="9"/>
      <c r="E9" s="17">
        <v>0.4</v>
      </c>
      <c r="F9" s="124">
        <v>31.6</v>
      </c>
      <c r="G9" s="124"/>
      <c r="H9" s="10">
        <f t="shared" si="0"/>
        <v>12.64</v>
      </c>
      <c r="I9" s="124"/>
      <c r="J9" s="124"/>
      <c r="K9" s="124"/>
      <c r="L9" s="9"/>
      <c r="M9" s="166"/>
      <c r="N9" s="167"/>
    </row>
    <row r="10" spans="1:14" s="16" customFormat="1" ht="15" x14ac:dyDescent="0.2">
      <c r="A10" s="178" t="s">
        <v>86</v>
      </c>
      <c r="B10" s="179"/>
      <c r="C10" s="8"/>
      <c r="D10" s="9"/>
      <c r="E10" s="20">
        <v>0.4</v>
      </c>
      <c r="F10" s="124">
        <v>31.6</v>
      </c>
      <c r="G10" s="9"/>
      <c r="H10" s="10">
        <f t="shared" si="0"/>
        <v>12.64</v>
      </c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 t="s">
        <v>91</v>
      </c>
      <c r="B11" s="179"/>
      <c r="C11" s="8"/>
      <c r="D11" s="9"/>
      <c r="E11" s="8">
        <v>6.16</v>
      </c>
      <c r="F11" s="15">
        <v>3.5</v>
      </c>
      <c r="G11" s="9"/>
      <c r="H11" s="10">
        <f t="shared" si="0"/>
        <v>21.560000000000002</v>
      </c>
      <c r="I11" s="124"/>
      <c r="J11" s="124"/>
      <c r="K11" s="124"/>
      <c r="L11" s="21"/>
      <c r="M11" s="166"/>
      <c r="N11" s="167"/>
    </row>
    <row r="12" spans="1:14" s="16" customFormat="1" ht="15" x14ac:dyDescent="0.2">
      <c r="A12" s="178" t="s">
        <v>91</v>
      </c>
      <c r="B12" s="179"/>
      <c r="C12" s="8"/>
      <c r="D12" s="9"/>
      <c r="E12" s="9">
        <v>6.16</v>
      </c>
      <c r="F12" s="9">
        <v>3.5</v>
      </c>
      <c r="G12" s="9"/>
      <c r="H12" s="10">
        <f t="shared" si="0"/>
        <v>21.560000000000002</v>
      </c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165"/>
      <c r="G31" s="184"/>
      <c r="H31" s="35">
        <f>SUM(H7:H30)</f>
        <v>331.31200000000001</v>
      </c>
      <c r="I31" s="113"/>
      <c r="J31" s="165"/>
      <c r="K31" s="165"/>
      <c r="L31" s="165"/>
      <c r="M31" s="122"/>
      <c r="N31" s="123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M30:N30"/>
    <mergeCell ref="A31:G31"/>
    <mergeCell ref="J31:L31"/>
    <mergeCell ref="A12:B12"/>
    <mergeCell ref="M24:N24"/>
    <mergeCell ref="M25:N25"/>
    <mergeCell ref="M26:N26"/>
    <mergeCell ref="M27:N27"/>
    <mergeCell ref="M28:N28"/>
    <mergeCell ref="M29:N29"/>
    <mergeCell ref="M18:N18"/>
    <mergeCell ref="M19:N19"/>
    <mergeCell ref="M20:N20"/>
    <mergeCell ref="M21:N21"/>
    <mergeCell ref="M22:N22"/>
    <mergeCell ref="M23:N23"/>
    <mergeCell ref="M17:N17"/>
    <mergeCell ref="A9:B9"/>
    <mergeCell ref="M9:N9"/>
    <mergeCell ref="A10:B10"/>
    <mergeCell ref="M10:N10"/>
    <mergeCell ref="A11:B11"/>
    <mergeCell ref="M11:N11"/>
    <mergeCell ref="M12:N12"/>
    <mergeCell ref="M13:N13"/>
    <mergeCell ref="M14:N14"/>
    <mergeCell ref="M15:N15"/>
    <mergeCell ref="M16:N16"/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5">
    <tabColor rgb="FFFFFF00"/>
    <pageSetUpPr fitToPage="1"/>
  </sheetPr>
  <dimension ref="A1:N16"/>
  <sheetViews>
    <sheetView view="pageBreakPreview" zoomScale="115" zoomScaleNormal="75" zoomScaleSheetLayoutView="115" workbookViewId="0">
      <selection activeCell="O2" sqref="A2:XFD3"/>
    </sheetView>
  </sheetViews>
  <sheetFormatPr defaultRowHeight="12.75" x14ac:dyDescent="0.2"/>
  <cols>
    <col min="1" max="1" width="15.42578125" style="76" customWidth="1"/>
    <col min="2" max="4" width="10.7109375" style="76" customWidth="1"/>
    <col min="5" max="5" width="13" style="76" customWidth="1"/>
    <col min="6" max="6" width="10" style="76" customWidth="1"/>
    <col min="7" max="7" width="8.85546875" style="76" customWidth="1"/>
    <col min="8" max="8" width="10.42578125" style="76" bestFit="1" customWidth="1"/>
    <col min="9" max="9" width="10.5703125" style="76" customWidth="1"/>
    <col min="10" max="10" width="11.5703125" style="76" bestFit="1" customWidth="1"/>
    <col min="11" max="11" width="11" style="76" customWidth="1"/>
    <col min="12" max="12" width="10.42578125" style="76" bestFit="1" customWidth="1"/>
    <col min="13" max="13" width="7.7109375" style="76" customWidth="1"/>
    <col min="14" max="14" width="27.85546875" style="76" customWidth="1"/>
    <col min="15" max="16384" width="9.140625" style="76"/>
  </cols>
  <sheetData>
    <row r="1" spans="1:14" ht="62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77" customFormat="1" ht="15.75" x14ac:dyDescent="0.2">
      <c r="A4" s="189" t="s">
        <v>29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customFormat="1" x14ac:dyDescent="0.2">
      <c r="A5" s="176"/>
      <c r="B5" s="67"/>
      <c r="C5" s="166"/>
      <c r="D5" s="166"/>
      <c r="E5" s="100" t="s">
        <v>44</v>
      </c>
      <c r="F5" s="100" t="s">
        <v>45</v>
      </c>
      <c r="G5" s="104" t="s">
        <v>6</v>
      </c>
      <c r="H5" s="104" t="s">
        <v>7</v>
      </c>
      <c r="I5" s="104" t="s">
        <v>8</v>
      </c>
      <c r="J5" s="104" t="s">
        <v>9</v>
      </c>
      <c r="K5" s="104" t="s">
        <v>10</v>
      </c>
      <c r="L5" s="104" t="s">
        <v>11</v>
      </c>
      <c r="M5" s="174" t="s">
        <v>1</v>
      </c>
      <c r="N5" s="175"/>
    </row>
    <row r="6" spans="1:14" customFormat="1" ht="14.25" x14ac:dyDescent="0.2">
      <c r="A6" s="177"/>
      <c r="B6" s="104"/>
      <c r="C6" s="104"/>
      <c r="D6" s="4"/>
      <c r="E6" s="4" t="s">
        <v>14</v>
      </c>
      <c r="F6" s="104" t="s">
        <v>14</v>
      </c>
      <c r="G6" s="104" t="s">
        <v>14</v>
      </c>
      <c r="H6" s="4" t="s">
        <v>15</v>
      </c>
      <c r="I6" s="110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customFormat="1" ht="14.25" x14ac:dyDescent="0.2">
      <c r="A7" s="102" t="s">
        <v>30</v>
      </c>
      <c r="B7" s="104"/>
      <c r="C7" s="104"/>
      <c r="D7" s="4"/>
      <c r="E7" s="89">
        <v>1.06</v>
      </c>
      <c r="F7" s="9">
        <v>3.04</v>
      </c>
      <c r="G7" s="104"/>
      <c r="H7" s="110">
        <f>E7*F7</f>
        <v>3.2224000000000004</v>
      </c>
      <c r="I7" s="110"/>
      <c r="J7" s="4"/>
      <c r="K7" s="65"/>
      <c r="L7" s="65"/>
      <c r="M7" s="154"/>
      <c r="N7" s="153"/>
    </row>
    <row r="8" spans="1:14" customFormat="1" ht="14.25" x14ac:dyDescent="0.2">
      <c r="A8" s="102" t="s">
        <v>31</v>
      </c>
      <c r="B8" s="104"/>
      <c r="C8" s="104"/>
      <c r="D8" s="4"/>
      <c r="E8" s="89">
        <v>1.06</v>
      </c>
      <c r="F8" s="9">
        <v>4.3099999999999996</v>
      </c>
      <c r="G8" s="104"/>
      <c r="H8" s="110">
        <f t="shared" ref="H8:H9" si="0">E8*F8</f>
        <v>4.5686</v>
      </c>
      <c r="I8" s="110"/>
      <c r="J8" s="4"/>
      <c r="K8" s="65"/>
      <c r="L8" s="65"/>
      <c r="M8" s="154"/>
      <c r="N8" s="153"/>
    </row>
    <row r="9" spans="1:14" customFormat="1" ht="14.25" x14ac:dyDescent="0.2">
      <c r="A9" s="102" t="s">
        <v>32</v>
      </c>
      <c r="B9" s="104"/>
      <c r="C9" s="104"/>
      <c r="D9" s="104"/>
      <c r="E9" s="89">
        <v>1.06</v>
      </c>
      <c r="F9" s="9">
        <v>5.6</v>
      </c>
      <c r="G9" s="104"/>
      <c r="H9" s="110">
        <f t="shared" si="0"/>
        <v>5.9359999999999999</v>
      </c>
      <c r="I9" s="110"/>
      <c r="J9" s="4"/>
      <c r="K9" s="65"/>
      <c r="L9" s="65"/>
      <c r="M9" s="154"/>
      <c r="N9" s="153"/>
    </row>
    <row r="10" spans="1:14" s="84" customFormat="1" ht="19.5" customHeight="1" thickBot="1" x14ac:dyDescent="0.25">
      <c r="A10" s="187" t="s">
        <v>0</v>
      </c>
      <c r="B10" s="186"/>
      <c r="C10" s="186"/>
      <c r="D10" s="186"/>
      <c r="E10" s="186"/>
      <c r="F10" s="186"/>
      <c r="G10" s="188"/>
      <c r="H10" s="83">
        <f>SUM(H7:H9)</f>
        <v>13.727</v>
      </c>
      <c r="I10" s="185"/>
      <c r="J10" s="186"/>
      <c r="K10" s="186"/>
      <c r="L10" s="114"/>
      <c r="M10" s="114"/>
      <c r="N10" s="115"/>
    </row>
    <row r="11" spans="1:14" s="79" customFormat="1" ht="14.25" x14ac:dyDescent="0.2"/>
    <row r="12" spans="1:14" s="79" customFormat="1" ht="14.25" x14ac:dyDescent="0.2">
      <c r="E12" s="85"/>
    </row>
    <row r="13" spans="1:14" s="79" customFormat="1" ht="14.25" x14ac:dyDescent="0.2"/>
    <row r="14" spans="1:14" s="79" customFormat="1" ht="14.25" x14ac:dyDescent="0.2"/>
    <row r="15" spans="1:14" s="79" customFormat="1" ht="14.25" x14ac:dyDescent="0.2"/>
    <row r="16" spans="1:14" s="79" customFormat="1" ht="14.25" x14ac:dyDescent="0.2"/>
  </sheetData>
  <mergeCells count="14">
    <mergeCell ref="I10:K10"/>
    <mergeCell ref="A10:G10"/>
    <mergeCell ref="J1:N1"/>
    <mergeCell ref="A2:N2"/>
    <mergeCell ref="A3:N3"/>
    <mergeCell ref="A4:N4"/>
    <mergeCell ref="A1:I1"/>
    <mergeCell ref="M8:N8"/>
    <mergeCell ref="M9:N9"/>
    <mergeCell ref="A5:A6"/>
    <mergeCell ref="C5:D5"/>
    <mergeCell ref="M5:N5"/>
    <mergeCell ref="M6:N6"/>
    <mergeCell ref="M7:N7"/>
  </mergeCells>
  <phoneticPr fontId="3" type="noConversion"/>
  <printOptions horizontalCentered="1"/>
  <pageMargins left="0.31496062992125984" right="0.51181102362204722" top="0.98425196850393704" bottom="0.43307086614173229" header="0.51181102362204722" footer="0.31496062992125984"/>
  <pageSetup paperSize="9" scale="84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4">
    <tabColor rgb="FFFFFF00"/>
    <pageSetUpPr fitToPage="1"/>
  </sheetPr>
  <dimension ref="A1:N33"/>
  <sheetViews>
    <sheetView view="pageBreakPreview" zoomScaleNormal="75" zoomScaleSheetLayoutView="100" workbookViewId="0">
      <selection activeCell="J9" sqref="J9"/>
    </sheetView>
  </sheetViews>
  <sheetFormatPr defaultRowHeight="12.75" x14ac:dyDescent="0.2"/>
  <cols>
    <col min="1" max="1" width="12.5703125" style="76" customWidth="1"/>
    <col min="2" max="4" width="10.7109375" style="76" customWidth="1"/>
    <col min="5" max="5" width="13" style="76" customWidth="1"/>
    <col min="6" max="6" width="10" style="76" customWidth="1"/>
    <col min="7" max="7" width="8.85546875" style="76" customWidth="1"/>
    <col min="8" max="8" width="10.42578125" style="76" bestFit="1" customWidth="1"/>
    <col min="9" max="9" width="10.5703125" style="76" customWidth="1"/>
    <col min="10" max="10" width="11.5703125" style="76" bestFit="1" customWidth="1"/>
    <col min="11" max="11" width="11" style="76" customWidth="1"/>
    <col min="12" max="12" width="10.140625" style="76" bestFit="1" customWidth="1"/>
    <col min="13" max="13" width="7.7109375" style="76" customWidth="1"/>
    <col min="14" max="14" width="27.85546875" style="76" customWidth="1"/>
    <col min="15" max="16384" width="9.140625" style="76"/>
  </cols>
  <sheetData>
    <row r="1" spans="1:14" ht="60.7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77" customFormat="1" ht="36.75" customHeight="1" x14ac:dyDescent="0.2">
      <c r="A4" s="189" t="s">
        <v>92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76"/>
      <c r="B5" s="67"/>
      <c r="C5" s="166"/>
      <c r="D5" s="166"/>
      <c r="E5" s="100" t="s">
        <v>44</v>
      </c>
      <c r="F5" s="100" t="s">
        <v>45</v>
      </c>
      <c r="G5" s="118" t="s">
        <v>6</v>
      </c>
      <c r="H5" s="118" t="s">
        <v>7</v>
      </c>
      <c r="I5" s="118" t="s">
        <v>8</v>
      </c>
      <c r="J5" s="118" t="s">
        <v>9</v>
      </c>
      <c r="K5" s="118" t="s">
        <v>10</v>
      </c>
      <c r="L5" s="118" t="s">
        <v>11</v>
      </c>
      <c r="M5" s="174" t="s">
        <v>1</v>
      </c>
      <c r="N5" s="175"/>
    </row>
    <row r="6" spans="1:14" ht="14.25" x14ac:dyDescent="0.2">
      <c r="A6" s="177"/>
      <c r="B6" s="118"/>
      <c r="C6" s="118"/>
      <c r="D6" s="4"/>
      <c r="E6" s="4" t="s">
        <v>14</v>
      </c>
      <c r="F6" s="118" t="s">
        <v>14</v>
      </c>
      <c r="G6" s="118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79" customFormat="1" ht="14.25" x14ac:dyDescent="0.2">
      <c r="A7" s="116" t="s">
        <v>30</v>
      </c>
      <c r="B7" s="118"/>
      <c r="C7" s="118"/>
      <c r="D7" s="4"/>
      <c r="E7" s="89"/>
      <c r="F7" s="9">
        <v>3</v>
      </c>
      <c r="G7" s="118"/>
      <c r="H7" s="124">
        <f>E7*F7</f>
        <v>0</v>
      </c>
      <c r="I7" s="124"/>
      <c r="J7" s="4"/>
      <c r="K7" s="65"/>
      <c r="L7" s="65"/>
      <c r="M7" s="154"/>
      <c r="N7" s="153"/>
    </row>
    <row r="8" spans="1:14" s="79" customFormat="1" ht="14.25" x14ac:dyDescent="0.2">
      <c r="A8" s="116" t="s">
        <v>31</v>
      </c>
      <c r="B8" s="118"/>
      <c r="C8" s="118"/>
      <c r="D8" s="4"/>
      <c r="E8" s="89"/>
      <c r="F8" s="9">
        <v>3</v>
      </c>
      <c r="G8" s="118"/>
      <c r="H8" s="124">
        <f t="shared" ref="H8:H9" si="0">E8*F8</f>
        <v>0</v>
      </c>
      <c r="I8" s="124"/>
      <c r="J8" s="4"/>
      <c r="K8" s="65"/>
      <c r="L8" s="65"/>
      <c r="M8" s="154"/>
      <c r="N8" s="153"/>
    </row>
    <row r="9" spans="1:14" s="79" customFormat="1" ht="14.25" x14ac:dyDescent="0.2">
      <c r="A9" s="116" t="s">
        <v>32</v>
      </c>
      <c r="B9" s="118"/>
      <c r="C9" s="118"/>
      <c r="D9" s="118"/>
      <c r="E9" s="89"/>
      <c r="F9" s="9">
        <v>3</v>
      </c>
      <c r="G9" s="118"/>
      <c r="H9" s="124">
        <f t="shared" si="0"/>
        <v>0</v>
      </c>
      <c r="I9" s="124"/>
      <c r="J9" s="4"/>
      <c r="K9" s="65"/>
      <c r="L9" s="65"/>
      <c r="M9" s="154"/>
      <c r="N9" s="153"/>
    </row>
    <row r="10" spans="1:14" s="79" customFormat="1" ht="14.25" x14ac:dyDescent="0.2">
      <c r="A10" s="69"/>
      <c r="B10" s="70"/>
      <c r="C10" s="71"/>
      <c r="D10" s="70"/>
      <c r="E10" s="78"/>
      <c r="F10" s="70"/>
      <c r="G10" s="78"/>
      <c r="H10" s="78"/>
      <c r="I10" s="78"/>
      <c r="J10" s="75"/>
      <c r="K10" s="87"/>
      <c r="L10" s="86"/>
      <c r="M10" s="192"/>
      <c r="N10" s="193"/>
    </row>
    <row r="11" spans="1:14" s="79" customFormat="1" ht="14.25" x14ac:dyDescent="0.2">
      <c r="A11" s="68"/>
      <c r="B11" s="70"/>
      <c r="C11" s="71"/>
      <c r="D11" s="70"/>
      <c r="E11" s="78"/>
      <c r="F11" s="78"/>
      <c r="G11" s="78"/>
      <c r="H11" s="78"/>
      <c r="I11" s="78"/>
      <c r="J11" s="75"/>
      <c r="K11" s="87"/>
      <c r="L11" s="86"/>
      <c r="M11" s="192"/>
      <c r="N11" s="193"/>
    </row>
    <row r="12" spans="1:14" s="79" customFormat="1" ht="14.25" x14ac:dyDescent="0.2">
      <c r="A12" s="68"/>
      <c r="B12" s="70"/>
      <c r="C12" s="71"/>
      <c r="D12" s="70"/>
      <c r="E12" s="78"/>
      <c r="F12" s="78"/>
      <c r="G12" s="78"/>
      <c r="H12" s="78"/>
      <c r="I12" s="78"/>
      <c r="J12" s="75"/>
      <c r="K12" s="88"/>
      <c r="L12" s="86"/>
      <c r="M12" s="192"/>
      <c r="N12" s="193"/>
    </row>
    <row r="13" spans="1:14" s="79" customFormat="1" ht="14.25" x14ac:dyDescent="0.2">
      <c r="A13" s="69"/>
      <c r="B13" s="70"/>
      <c r="C13" s="72"/>
      <c r="D13" s="70"/>
      <c r="E13" s="78"/>
      <c r="F13" s="78"/>
      <c r="G13" s="78"/>
      <c r="H13" s="78"/>
      <c r="I13" s="78"/>
      <c r="J13" s="75"/>
      <c r="K13" s="88"/>
      <c r="L13" s="86"/>
      <c r="M13" s="192"/>
      <c r="N13" s="193"/>
    </row>
    <row r="14" spans="1:14" s="79" customFormat="1" ht="14.25" x14ac:dyDescent="0.2">
      <c r="A14" s="68"/>
      <c r="B14" s="73"/>
      <c r="C14" s="71"/>
      <c r="D14" s="73"/>
      <c r="E14" s="78"/>
      <c r="F14" s="78"/>
      <c r="G14" s="78"/>
      <c r="H14" s="78"/>
      <c r="I14" s="78"/>
      <c r="J14" s="75"/>
      <c r="K14" s="88"/>
      <c r="L14" s="86"/>
      <c r="M14" s="192"/>
      <c r="N14" s="193"/>
    </row>
    <row r="15" spans="1:14" s="79" customFormat="1" ht="14.25" x14ac:dyDescent="0.2">
      <c r="A15" s="68"/>
      <c r="B15" s="73"/>
      <c r="C15" s="71"/>
      <c r="D15" s="73"/>
      <c r="E15" s="78"/>
      <c r="F15" s="78"/>
      <c r="G15" s="78"/>
      <c r="H15" s="78"/>
      <c r="I15" s="78"/>
      <c r="J15" s="75"/>
      <c r="K15" s="97"/>
      <c r="L15" s="78"/>
      <c r="M15" s="192"/>
      <c r="N15" s="193"/>
    </row>
    <row r="16" spans="1:14" s="79" customFormat="1" ht="14.25" x14ac:dyDescent="0.2">
      <c r="A16" s="69"/>
      <c r="B16" s="70"/>
      <c r="C16" s="72"/>
      <c r="D16" s="70"/>
      <c r="E16" s="78"/>
      <c r="F16" s="78"/>
      <c r="G16" s="78"/>
      <c r="H16" s="78"/>
      <c r="I16" s="78"/>
      <c r="J16" s="75"/>
      <c r="K16" s="88"/>
      <c r="L16" s="78"/>
      <c r="M16" s="192"/>
      <c r="N16" s="193"/>
    </row>
    <row r="17" spans="1:14" s="79" customFormat="1" ht="14.25" x14ac:dyDescent="0.2">
      <c r="A17" s="69"/>
      <c r="B17" s="70"/>
      <c r="C17" s="74"/>
      <c r="D17" s="70"/>
      <c r="E17" s="78"/>
      <c r="F17" s="78"/>
      <c r="G17" s="78"/>
      <c r="H17" s="78"/>
      <c r="I17" s="78"/>
      <c r="J17" s="75"/>
      <c r="K17" s="80"/>
      <c r="L17" s="78"/>
      <c r="M17" s="192"/>
      <c r="N17" s="193"/>
    </row>
    <row r="18" spans="1:14" s="79" customFormat="1" ht="14.25" x14ac:dyDescent="0.2">
      <c r="A18" s="69"/>
      <c r="B18" s="70"/>
      <c r="C18" s="72"/>
      <c r="D18" s="70"/>
      <c r="E18" s="78"/>
      <c r="F18" s="78"/>
      <c r="G18" s="78"/>
      <c r="H18" s="78"/>
      <c r="I18" s="78"/>
      <c r="J18" s="75"/>
      <c r="K18" s="80"/>
      <c r="L18" s="78"/>
      <c r="M18" s="192"/>
      <c r="N18" s="193"/>
    </row>
    <row r="19" spans="1:14" s="79" customFormat="1" ht="14.25" x14ac:dyDescent="0.2">
      <c r="A19" s="129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192"/>
      <c r="N19" s="193"/>
    </row>
    <row r="20" spans="1:14" s="79" customFormat="1" ht="14.25" customHeight="1" x14ac:dyDescent="0.2">
      <c r="A20" s="129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192"/>
      <c r="N20" s="193"/>
    </row>
    <row r="21" spans="1:14" s="79" customFormat="1" ht="14.25" x14ac:dyDescent="0.2">
      <c r="A21" s="129"/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192"/>
      <c r="N21" s="193"/>
    </row>
    <row r="22" spans="1:14" s="79" customFormat="1" ht="14.25" x14ac:dyDescent="0.2">
      <c r="A22" s="129"/>
      <c r="B22" s="98"/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192"/>
      <c r="N22" s="193"/>
    </row>
    <row r="23" spans="1:14" s="81" customFormat="1" ht="14.25" x14ac:dyDescent="0.2">
      <c r="A23" s="129"/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192"/>
      <c r="N23" s="193"/>
    </row>
    <row r="24" spans="1:14" s="79" customFormat="1" ht="14.25" x14ac:dyDescent="0.2">
      <c r="A24" s="129"/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192"/>
      <c r="N24" s="193"/>
    </row>
    <row r="25" spans="1:14" s="82" customFormat="1" ht="15" x14ac:dyDescent="0.2">
      <c r="A25" s="129"/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192"/>
      <c r="N25" s="193"/>
    </row>
    <row r="26" spans="1:14" s="82" customFormat="1" ht="15" x14ac:dyDescent="0.2">
      <c r="A26" s="129"/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192"/>
      <c r="N26" s="193"/>
    </row>
    <row r="27" spans="1:14" s="84" customFormat="1" ht="19.5" customHeight="1" thickBot="1" x14ac:dyDescent="0.25">
      <c r="A27" s="187" t="s">
        <v>0</v>
      </c>
      <c r="B27" s="186"/>
      <c r="C27" s="186"/>
      <c r="D27" s="186"/>
      <c r="E27" s="188"/>
      <c r="F27" s="83">
        <f>SUM(F7:F14)</f>
        <v>9</v>
      </c>
      <c r="G27" s="114"/>
      <c r="H27" s="114"/>
      <c r="I27" s="186"/>
      <c r="J27" s="186"/>
      <c r="K27" s="186"/>
      <c r="L27" s="186"/>
      <c r="M27" s="186"/>
      <c r="N27" s="194"/>
    </row>
    <row r="28" spans="1:14" s="79" customFormat="1" ht="14.25" x14ac:dyDescent="0.2"/>
    <row r="29" spans="1:14" s="79" customFormat="1" ht="14.25" x14ac:dyDescent="0.2">
      <c r="E29" s="85"/>
    </row>
    <row r="30" spans="1:14" s="79" customFormat="1" ht="14.25" x14ac:dyDescent="0.2"/>
    <row r="31" spans="1:14" s="79" customFormat="1" ht="14.25" x14ac:dyDescent="0.2"/>
    <row r="32" spans="1:14" s="79" customFormat="1" ht="14.25" x14ac:dyDescent="0.2"/>
    <row r="33" s="79" customFormat="1" ht="14.25" x14ac:dyDescent="0.2"/>
  </sheetData>
  <mergeCells count="31">
    <mergeCell ref="A5:A6"/>
    <mergeCell ref="I27:N27"/>
    <mergeCell ref="A27:E27"/>
    <mergeCell ref="M7:N7"/>
    <mergeCell ref="A1:I1"/>
    <mergeCell ref="J1:N1"/>
    <mergeCell ref="A2:N2"/>
    <mergeCell ref="A3:N3"/>
    <mergeCell ref="A4:N4"/>
    <mergeCell ref="C5:D5"/>
    <mergeCell ref="M5:N5"/>
    <mergeCell ref="M6:N6"/>
    <mergeCell ref="M19:N19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M20:N20"/>
    <mergeCell ref="M21:N21"/>
    <mergeCell ref="M26:N26"/>
    <mergeCell ref="M22:N22"/>
    <mergeCell ref="M23:N23"/>
    <mergeCell ref="M24:N24"/>
    <mergeCell ref="M25:N25"/>
  </mergeCells>
  <printOptions horizontalCentered="1"/>
  <pageMargins left="0.31496062992125984" right="0.51181102362204722" top="0.98425196850393704" bottom="0.43307086614173229" header="0.51181102362204722" footer="0.31496062992125984"/>
  <pageSetup paperSize="9" scale="85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84E9B-13BD-40C2-9272-5ED5C6D1DC07}">
  <sheetPr>
    <tabColor rgb="FFFFFF00"/>
    <pageSetUpPr fitToPage="1"/>
  </sheetPr>
  <dimension ref="A1:N33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4" style="76" bestFit="1" customWidth="1"/>
    <col min="2" max="4" width="10.7109375" style="76" customWidth="1"/>
    <col min="5" max="5" width="13" style="76" customWidth="1"/>
    <col min="6" max="6" width="13" style="76" bestFit="1" customWidth="1"/>
    <col min="7" max="7" width="8.85546875" style="76" customWidth="1"/>
    <col min="8" max="8" width="10.42578125" style="76" bestFit="1" customWidth="1"/>
    <col min="9" max="9" width="10.5703125" style="76" customWidth="1"/>
    <col min="10" max="10" width="11.5703125" style="76" bestFit="1" customWidth="1"/>
    <col min="11" max="11" width="11" style="76" customWidth="1"/>
    <col min="12" max="12" width="10.140625" style="76" bestFit="1" customWidth="1"/>
    <col min="13" max="13" width="7.7109375" style="76" customWidth="1"/>
    <col min="14" max="14" width="27.85546875" style="76" customWidth="1"/>
    <col min="15" max="16384" width="9.140625" style="76"/>
  </cols>
  <sheetData>
    <row r="1" spans="1:14" ht="58.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77" customFormat="1" ht="36.75" customHeight="1" x14ac:dyDescent="0.2">
      <c r="A4" s="189" t="s">
        <v>94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76"/>
      <c r="B5" s="67"/>
      <c r="C5" s="166"/>
      <c r="D5" s="166"/>
      <c r="E5" s="100" t="s">
        <v>4</v>
      </c>
      <c r="F5" s="100" t="s">
        <v>24</v>
      </c>
      <c r="G5" s="118" t="s">
        <v>6</v>
      </c>
      <c r="H5" s="100" t="s">
        <v>4</v>
      </c>
      <c r="I5" s="118" t="s">
        <v>8</v>
      </c>
      <c r="J5" s="118" t="s">
        <v>9</v>
      </c>
      <c r="K5" s="118" t="s">
        <v>10</v>
      </c>
      <c r="L5" s="118" t="s">
        <v>11</v>
      </c>
      <c r="M5" s="174" t="s">
        <v>1</v>
      </c>
      <c r="N5" s="175"/>
    </row>
    <row r="6" spans="1:14" ht="14.25" x14ac:dyDescent="0.2">
      <c r="A6" s="177"/>
      <c r="B6" s="118"/>
      <c r="C6" s="118"/>
      <c r="D6" s="4"/>
      <c r="E6" s="4" t="s">
        <v>14</v>
      </c>
      <c r="F6" s="100" t="s">
        <v>25</v>
      </c>
      <c r="G6" s="118" t="s">
        <v>14</v>
      </c>
      <c r="H6" s="101" t="s">
        <v>14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79" customFormat="1" ht="14.25" x14ac:dyDescent="0.2">
      <c r="A7" s="116" t="s">
        <v>93</v>
      </c>
      <c r="B7" s="118"/>
      <c r="C7" s="118"/>
      <c r="D7" s="4"/>
      <c r="E7" s="89">
        <v>6.15</v>
      </c>
      <c r="F7" s="9">
        <v>2</v>
      </c>
      <c r="G7" s="118"/>
      <c r="H7" s="124">
        <f>E7*F7</f>
        <v>12.3</v>
      </c>
      <c r="I7" s="124"/>
      <c r="J7" s="4"/>
      <c r="K7" s="65"/>
      <c r="L7" s="65"/>
      <c r="M7" s="154"/>
      <c r="N7" s="153"/>
    </row>
    <row r="8" spans="1:14" s="79" customFormat="1" ht="14.25" x14ac:dyDescent="0.2">
      <c r="A8" s="116" t="s">
        <v>93</v>
      </c>
      <c r="B8" s="118"/>
      <c r="C8" s="118"/>
      <c r="D8" s="4"/>
      <c r="E8" s="89">
        <v>5.16</v>
      </c>
      <c r="F8" s="9">
        <v>3</v>
      </c>
      <c r="G8" s="118"/>
      <c r="H8" s="124">
        <f t="shared" ref="H8" si="0">E8*F8</f>
        <v>15.48</v>
      </c>
      <c r="I8" s="124"/>
      <c r="J8" s="4"/>
      <c r="K8" s="65"/>
      <c r="L8" s="65"/>
      <c r="M8" s="154"/>
      <c r="N8" s="153"/>
    </row>
    <row r="9" spans="1:14" s="79" customFormat="1" ht="14.25" x14ac:dyDescent="0.2">
      <c r="A9" s="116"/>
      <c r="B9" s="118"/>
      <c r="C9" s="118"/>
      <c r="D9" s="118"/>
      <c r="E9" s="89"/>
      <c r="F9" s="9"/>
      <c r="G9" s="118"/>
      <c r="H9" s="124"/>
      <c r="I9" s="124"/>
      <c r="J9" s="4"/>
      <c r="K9" s="65"/>
      <c r="L9" s="65"/>
      <c r="M9" s="154"/>
      <c r="N9" s="153"/>
    </row>
    <row r="10" spans="1:14" s="79" customFormat="1" ht="14.25" x14ac:dyDescent="0.2">
      <c r="A10" s="69"/>
      <c r="B10" s="70"/>
      <c r="C10" s="71"/>
      <c r="D10" s="70"/>
      <c r="E10" s="78"/>
      <c r="F10" s="70"/>
      <c r="G10" s="78"/>
      <c r="H10" s="78"/>
      <c r="I10" s="78"/>
      <c r="J10" s="75"/>
      <c r="K10" s="87"/>
      <c r="L10" s="86"/>
      <c r="M10" s="192"/>
      <c r="N10" s="193"/>
    </row>
    <row r="11" spans="1:14" s="79" customFormat="1" ht="14.25" x14ac:dyDescent="0.2">
      <c r="A11" s="68"/>
      <c r="B11" s="70"/>
      <c r="C11" s="71"/>
      <c r="D11" s="70"/>
      <c r="E11" s="78"/>
      <c r="F11" s="78"/>
      <c r="G11" s="78"/>
      <c r="H11" s="78"/>
      <c r="I11" s="78"/>
      <c r="J11" s="75"/>
      <c r="K11" s="87"/>
      <c r="L11" s="86"/>
      <c r="M11" s="192"/>
      <c r="N11" s="193"/>
    </row>
    <row r="12" spans="1:14" s="79" customFormat="1" ht="14.25" x14ac:dyDescent="0.2">
      <c r="A12" s="68"/>
      <c r="B12" s="70"/>
      <c r="C12" s="71"/>
      <c r="D12" s="70"/>
      <c r="E12" s="78"/>
      <c r="F12" s="78"/>
      <c r="G12" s="78"/>
      <c r="H12" s="78"/>
      <c r="I12" s="78"/>
      <c r="J12" s="75"/>
      <c r="K12" s="88"/>
      <c r="L12" s="86"/>
      <c r="M12" s="192"/>
      <c r="N12" s="193"/>
    </row>
    <row r="13" spans="1:14" s="79" customFormat="1" ht="14.25" x14ac:dyDescent="0.2">
      <c r="A13" s="69"/>
      <c r="B13" s="70"/>
      <c r="C13" s="72"/>
      <c r="D13" s="70"/>
      <c r="E13" s="78"/>
      <c r="F13" s="78"/>
      <c r="G13" s="78"/>
      <c r="H13" s="78"/>
      <c r="I13" s="78"/>
      <c r="J13" s="75"/>
      <c r="K13" s="88"/>
      <c r="L13" s="86"/>
      <c r="M13" s="192"/>
      <c r="N13" s="193"/>
    </row>
    <row r="14" spans="1:14" s="79" customFormat="1" ht="14.25" x14ac:dyDescent="0.2">
      <c r="A14" s="68"/>
      <c r="B14" s="73"/>
      <c r="C14" s="71"/>
      <c r="D14" s="73"/>
      <c r="E14" s="78"/>
      <c r="F14" s="78"/>
      <c r="G14" s="78"/>
      <c r="H14" s="78"/>
      <c r="I14" s="78"/>
      <c r="J14" s="75"/>
      <c r="K14" s="88"/>
      <c r="L14" s="86"/>
      <c r="M14" s="192"/>
      <c r="N14" s="193"/>
    </row>
    <row r="15" spans="1:14" s="79" customFormat="1" ht="14.25" x14ac:dyDescent="0.2">
      <c r="A15" s="68"/>
      <c r="B15" s="73"/>
      <c r="C15" s="71"/>
      <c r="D15" s="73"/>
      <c r="E15" s="78"/>
      <c r="F15" s="78"/>
      <c r="G15" s="78"/>
      <c r="H15" s="78"/>
      <c r="I15" s="78"/>
      <c r="J15" s="75"/>
      <c r="K15" s="97"/>
      <c r="L15" s="78"/>
      <c r="M15" s="192"/>
      <c r="N15" s="193"/>
    </row>
    <row r="16" spans="1:14" s="79" customFormat="1" ht="14.25" x14ac:dyDescent="0.2">
      <c r="A16" s="69"/>
      <c r="B16" s="70"/>
      <c r="C16" s="72"/>
      <c r="D16" s="70"/>
      <c r="E16" s="78"/>
      <c r="F16" s="78"/>
      <c r="G16" s="78"/>
      <c r="H16" s="78"/>
      <c r="I16" s="78"/>
      <c r="J16" s="75"/>
      <c r="K16" s="88"/>
      <c r="L16" s="78"/>
      <c r="M16" s="192"/>
      <c r="N16" s="193"/>
    </row>
    <row r="17" spans="1:14" s="79" customFormat="1" ht="14.25" x14ac:dyDescent="0.2">
      <c r="A17" s="69"/>
      <c r="B17" s="70"/>
      <c r="C17" s="74"/>
      <c r="D17" s="70"/>
      <c r="E17" s="78"/>
      <c r="F17" s="78"/>
      <c r="G17" s="78"/>
      <c r="H17" s="78"/>
      <c r="I17" s="78"/>
      <c r="J17" s="75"/>
      <c r="K17" s="80"/>
      <c r="L17" s="78"/>
      <c r="M17" s="192"/>
      <c r="N17" s="193"/>
    </row>
    <row r="18" spans="1:14" s="79" customFormat="1" ht="14.25" x14ac:dyDescent="0.2">
      <c r="A18" s="69"/>
      <c r="B18" s="70"/>
      <c r="C18" s="72"/>
      <c r="D18" s="70"/>
      <c r="E18" s="78"/>
      <c r="F18" s="78"/>
      <c r="G18" s="78"/>
      <c r="H18" s="78"/>
      <c r="I18" s="78"/>
      <c r="J18" s="75"/>
      <c r="K18" s="80"/>
      <c r="L18" s="78"/>
      <c r="M18" s="192"/>
      <c r="N18" s="193"/>
    </row>
    <row r="19" spans="1:14" s="79" customFormat="1" ht="14.25" x14ac:dyDescent="0.2">
      <c r="A19" s="129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192"/>
      <c r="N19" s="193"/>
    </row>
    <row r="20" spans="1:14" s="79" customFormat="1" ht="14.25" customHeight="1" x14ac:dyDescent="0.2">
      <c r="A20" s="129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192"/>
      <c r="N20" s="193"/>
    </row>
    <row r="21" spans="1:14" s="79" customFormat="1" ht="14.25" x14ac:dyDescent="0.2">
      <c r="A21" s="129"/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192"/>
      <c r="N21" s="193"/>
    </row>
    <row r="22" spans="1:14" s="79" customFormat="1" ht="14.25" x14ac:dyDescent="0.2">
      <c r="A22" s="129"/>
      <c r="B22" s="98"/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192"/>
      <c r="N22" s="193"/>
    </row>
    <row r="23" spans="1:14" s="81" customFormat="1" ht="14.25" x14ac:dyDescent="0.2">
      <c r="A23" s="129"/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192"/>
      <c r="N23" s="193"/>
    </row>
    <row r="24" spans="1:14" s="79" customFormat="1" ht="14.25" x14ac:dyDescent="0.2">
      <c r="A24" s="129"/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192"/>
      <c r="N24" s="193"/>
    </row>
    <row r="25" spans="1:14" s="82" customFormat="1" ht="15" x14ac:dyDescent="0.2">
      <c r="A25" s="129"/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192"/>
      <c r="N25" s="193"/>
    </row>
    <row r="26" spans="1:14" s="82" customFormat="1" ht="15" x14ac:dyDescent="0.2">
      <c r="A26" s="129"/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192"/>
      <c r="N26" s="193"/>
    </row>
    <row r="27" spans="1:14" s="84" customFormat="1" ht="19.5" customHeight="1" thickBot="1" x14ac:dyDescent="0.25">
      <c r="A27" s="187" t="s">
        <v>0</v>
      </c>
      <c r="B27" s="186"/>
      <c r="C27" s="186"/>
      <c r="D27" s="186"/>
      <c r="E27" s="186"/>
      <c r="F27" s="186"/>
      <c r="G27" s="188"/>
      <c r="H27" s="83">
        <f>SUM(H7:H14)</f>
        <v>27.78</v>
      </c>
      <c r="I27" s="186"/>
      <c r="J27" s="186"/>
      <c r="K27" s="186"/>
      <c r="L27" s="186"/>
      <c r="M27" s="186"/>
      <c r="N27" s="194"/>
    </row>
    <row r="28" spans="1:14" s="79" customFormat="1" ht="14.25" x14ac:dyDescent="0.2"/>
    <row r="29" spans="1:14" s="79" customFormat="1" ht="14.25" x14ac:dyDescent="0.2">
      <c r="E29" s="85"/>
    </row>
    <row r="30" spans="1:14" s="79" customFormat="1" ht="14.25" x14ac:dyDescent="0.2"/>
    <row r="31" spans="1:14" s="79" customFormat="1" ht="14.25" x14ac:dyDescent="0.2"/>
    <row r="32" spans="1:14" s="79" customFormat="1" ht="14.25" x14ac:dyDescent="0.2"/>
    <row r="33" s="79" customFormat="1" ht="14.25" x14ac:dyDescent="0.2"/>
  </sheetData>
  <mergeCells count="31">
    <mergeCell ref="I27:N27"/>
    <mergeCell ref="A27:G27"/>
    <mergeCell ref="M21:N21"/>
    <mergeCell ref="M22:N22"/>
    <mergeCell ref="M23:N23"/>
    <mergeCell ref="M24:N24"/>
    <mergeCell ref="M25:N25"/>
    <mergeCell ref="M26:N26"/>
    <mergeCell ref="M20:N20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M19:N19"/>
    <mergeCell ref="M8:N8"/>
    <mergeCell ref="A1:I1"/>
    <mergeCell ref="J1:N1"/>
    <mergeCell ref="A2:N2"/>
    <mergeCell ref="A3:N3"/>
    <mergeCell ref="A4:N4"/>
    <mergeCell ref="A5:A6"/>
    <mergeCell ref="C5:D5"/>
    <mergeCell ref="M5:N5"/>
    <mergeCell ref="M6:N6"/>
    <mergeCell ref="M7:N7"/>
  </mergeCells>
  <printOptions horizontalCentered="1"/>
  <pageMargins left="0.31496062992125984" right="0.51181102362204722" top="0.98425196850393704" bottom="0.43307086614173229" header="0.51181102362204722" footer="0.31496062992125984"/>
  <pageSetup paperSize="9" scale="83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2CCD1-6C0D-46F6-A142-4A50B2B88ED7}">
  <sheetPr>
    <tabColor rgb="FFFFFF00"/>
    <pageSetUpPr fitToPage="1"/>
  </sheetPr>
  <dimension ref="A1:N33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4" style="76" bestFit="1" customWidth="1"/>
    <col min="2" max="4" width="10.7109375" style="76" customWidth="1"/>
    <col min="5" max="5" width="13" style="76" customWidth="1"/>
    <col min="6" max="6" width="13" style="76" bestFit="1" customWidth="1"/>
    <col min="7" max="7" width="8.85546875" style="76" customWidth="1"/>
    <col min="8" max="8" width="10.42578125" style="76" bestFit="1" customWidth="1"/>
    <col min="9" max="9" width="10.5703125" style="76" customWidth="1"/>
    <col min="10" max="10" width="11.5703125" style="76" bestFit="1" customWidth="1"/>
    <col min="11" max="11" width="11" style="76" customWidth="1"/>
    <col min="12" max="12" width="10.140625" style="76" bestFit="1" customWidth="1"/>
    <col min="13" max="13" width="7.7109375" style="76" customWidth="1"/>
    <col min="14" max="14" width="27.85546875" style="76" customWidth="1"/>
    <col min="15" max="16384" width="9.140625" style="76"/>
  </cols>
  <sheetData>
    <row r="1" spans="1:14" ht="61.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77" customFormat="1" ht="36.75" customHeight="1" x14ac:dyDescent="0.2">
      <c r="A4" s="189" t="s">
        <v>96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76"/>
      <c r="B5" s="67"/>
      <c r="C5" s="166"/>
      <c r="D5" s="166"/>
      <c r="E5" s="100" t="s">
        <v>4</v>
      </c>
      <c r="F5" s="100" t="s">
        <v>24</v>
      </c>
      <c r="G5" s="118" t="s">
        <v>6</v>
      </c>
      <c r="H5" s="100" t="s">
        <v>4</v>
      </c>
      <c r="I5" s="118" t="s">
        <v>8</v>
      </c>
      <c r="J5" s="118" t="s">
        <v>9</v>
      </c>
      <c r="K5" s="118" t="s">
        <v>10</v>
      </c>
      <c r="L5" s="118" t="s">
        <v>11</v>
      </c>
      <c r="M5" s="174" t="s">
        <v>1</v>
      </c>
      <c r="N5" s="175"/>
    </row>
    <row r="6" spans="1:14" ht="14.25" x14ac:dyDescent="0.2">
      <c r="A6" s="177"/>
      <c r="B6" s="118"/>
      <c r="C6" s="118"/>
      <c r="D6" s="4"/>
      <c r="E6" s="4" t="s">
        <v>14</v>
      </c>
      <c r="F6" s="100" t="s">
        <v>25</v>
      </c>
      <c r="G6" s="118" t="s">
        <v>14</v>
      </c>
      <c r="H6" s="101" t="s">
        <v>14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79" customFormat="1" ht="14.25" x14ac:dyDescent="0.2">
      <c r="A7" s="116" t="s">
        <v>93</v>
      </c>
      <c r="B7" s="118"/>
      <c r="C7" s="118"/>
      <c r="D7" s="4"/>
      <c r="E7" s="89">
        <v>6.15</v>
      </c>
      <c r="F7" s="9">
        <v>2</v>
      </c>
      <c r="G7" s="118"/>
      <c r="H7" s="124">
        <f>E7*F7</f>
        <v>12.3</v>
      </c>
      <c r="I7" s="124"/>
      <c r="J7" s="4"/>
      <c r="K7" s="65"/>
      <c r="L7" s="65"/>
      <c r="M7" s="154"/>
      <c r="N7" s="153"/>
    </row>
    <row r="8" spans="1:14" s="79" customFormat="1" ht="14.25" x14ac:dyDescent="0.2">
      <c r="A8" s="116" t="s">
        <v>93</v>
      </c>
      <c r="B8" s="118"/>
      <c r="C8" s="118"/>
      <c r="D8" s="4"/>
      <c r="E8" s="89">
        <v>5.16</v>
      </c>
      <c r="F8" s="9">
        <v>3</v>
      </c>
      <c r="G8" s="118"/>
      <c r="H8" s="124">
        <f t="shared" ref="H8" si="0">E8*F8</f>
        <v>15.48</v>
      </c>
      <c r="I8" s="124"/>
      <c r="J8" s="4"/>
      <c r="K8" s="65"/>
      <c r="L8" s="65"/>
      <c r="M8" s="154"/>
      <c r="N8" s="153"/>
    </row>
    <row r="9" spans="1:14" s="79" customFormat="1" ht="14.25" x14ac:dyDescent="0.2">
      <c r="A9" s="116"/>
      <c r="B9" s="118"/>
      <c r="C9" s="118"/>
      <c r="D9" s="118"/>
      <c r="E9" s="89"/>
      <c r="F9" s="9"/>
      <c r="G9" s="118"/>
      <c r="H9" s="124"/>
      <c r="I9" s="124"/>
      <c r="J9" s="4"/>
      <c r="K9" s="65"/>
      <c r="L9" s="65"/>
      <c r="M9" s="154"/>
      <c r="N9" s="153"/>
    </row>
    <row r="10" spans="1:14" s="79" customFormat="1" ht="14.25" x14ac:dyDescent="0.2">
      <c r="A10" s="69"/>
      <c r="B10" s="70"/>
      <c r="C10" s="71"/>
      <c r="D10" s="70"/>
      <c r="E10" s="78"/>
      <c r="F10" s="70"/>
      <c r="G10" s="78"/>
      <c r="H10" s="78"/>
      <c r="I10" s="78"/>
      <c r="J10" s="75"/>
      <c r="K10" s="87"/>
      <c r="L10" s="86"/>
      <c r="M10" s="192"/>
      <c r="N10" s="193"/>
    </row>
    <row r="11" spans="1:14" s="79" customFormat="1" ht="14.25" x14ac:dyDescent="0.2">
      <c r="A11" s="68"/>
      <c r="B11" s="70"/>
      <c r="C11" s="71"/>
      <c r="D11" s="70"/>
      <c r="E11" s="78"/>
      <c r="F11" s="78"/>
      <c r="G11" s="78"/>
      <c r="H11" s="78"/>
      <c r="I11" s="78"/>
      <c r="J11" s="75"/>
      <c r="K11" s="87"/>
      <c r="L11" s="86"/>
      <c r="M11" s="192"/>
      <c r="N11" s="193"/>
    </row>
    <row r="12" spans="1:14" s="79" customFormat="1" ht="14.25" x14ac:dyDescent="0.2">
      <c r="A12" s="68"/>
      <c r="B12" s="70"/>
      <c r="C12" s="71"/>
      <c r="D12" s="70"/>
      <c r="E12" s="78"/>
      <c r="F12" s="78"/>
      <c r="G12" s="78"/>
      <c r="H12" s="78"/>
      <c r="I12" s="78"/>
      <c r="J12" s="75"/>
      <c r="K12" s="88"/>
      <c r="L12" s="86"/>
      <c r="M12" s="192"/>
      <c r="N12" s="193"/>
    </row>
    <row r="13" spans="1:14" s="79" customFormat="1" ht="14.25" x14ac:dyDescent="0.2">
      <c r="A13" s="69"/>
      <c r="B13" s="70"/>
      <c r="C13" s="72"/>
      <c r="D13" s="70"/>
      <c r="E13" s="78"/>
      <c r="F13" s="78"/>
      <c r="G13" s="78"/>
      <c r="H13" s="78"/>
      <c r="I13" s="78"/>
      <c r="J13" s="75"/>
      <c r="K13" s="88"/>
      <c r="L13" s="86"/>
      <c r="M13" s="192"/>
      <c r="N13" s="193"/>
    </row>
    <row r="14" spans="1:14" s="79" customFormat="1" ht="14.25" x14ac:dyDescent="0.2">
      <c r="A14" s="68"/>
      <c r="B14" s="73"/>
      <c r="C14" s="71"/>
      <c r="D14" s="73"/>
      <c r="E14" s="78"/>
      <c r="F14" s="78"/>
      <c r="G14" s="78"/>
      <c r="H14" s="78"/>
      <c r="I14" s="78"/>
      <c r="J14" s="75"/>
      <c r="K14" s="88"/>
      <c r="L14" s="86"/>
      <c r="M14" s="192"/>
      <c r="N14" s="193"/>
    </row>
    <row r="15" spans="1:14" s="79" customFormat="1" ht="14.25" x14ac:dyDescent="0.2">
      <c r="A15" s="68"/>
      <c r="B15" s="73"/>
      <c r="C15" s="71"/>
      <c r="D15" s="73"/>
      <c r="E15" s="78"/>
      <c r="F15" s="78"/>
      <c r="G15" s="78"/>
      <c r="H15" s="78"/>
      <c r="I15" s="78"/>
      <c r="J15" s="75"/>
      <c r="K15" s="97"/>
      <c r="L15" s="78"/>
      <c r="M15" s="192"/>
      <c r="N15" s="193"/>
    </row>
    <row r="16" spans="1:14" s="79" customFormat="1" ht="14.25" x14ac:dyDescent="0.2">
      <c r="A16" s="69"/>
      <c r="B16" s="70"/>
      <c r="C16" s="72"/>
      <c r="D16" s="70"/>
      <c r="E16" s="78"/>
      <c r="F16" s="78"/>
      <c r="G16" s="78"/>
      <c r="H16" s="78"/>
      <c r="I16" s="78"/>
      <c r="J16" s="75"/>
      <c r="K16" s="88"/>
      <c r="L16" s="78"/>
      <c r="M16" s="192"/>
      <c r="N16" s="193"/>
    </row>
    <row r="17" spans="1:14" s="79" customFormat="1" ht="14.25" x14ac:dyDescent="0.2">
      <c r="A17" s="69"/>
      <c r="B17" s="70"/>
      <c r="C17" s="74"/>
      <c r="D17" s="70"/>
      <c r="E17" s="78"/>
      <c r="F17" s="78"/>
      <c r="G17" s="78"/>
      <c r="H17" s="78"/>
      <c r="I17" s="78"/>
      <c r="J17" s="75"/>
      <c r="K17" s="80"/>
      <c r="L17" s="78"/>
      <c r="M17" s="192"/>
      <c r="N17" s="193"/>
    </row>
    <row r="18" spans="1:14" s="79" customFormat="1" ht="14.25" x14ac:dyDescent="0.2">
      <c r="A18" s="69"/>
      <c r="B18" s="70"/>
      <c r="C18" s="72"/>
      <c r="D18" s="70"/>
      <c r="E18" s="78"/>
      <c r="F18" s="78"/>
      <c r="G18" s="78"/>
      <c r="H18" s="78"/>
      <c r="I18" s="78"/>
      <c r="J18" s="75"/>
      <c r="K18" s="80"/>
      <c r="L18" s="78"/>
      <c r="M18" s="192"/>
      <c r="N18" s="193"/>
    </row>
    <row r="19" spans="1:14" s="79" customFormat="1" ht="14.25" x14ac:dyDescent="0.2">
      <c r="A19" s="129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192"/>
      <c r="N19" s="193"/>
    </row>
    <row r="20" spans="1:14" s="79" customFormat="1" ht="14.25" customHeight="1" x14ac:dyDescent="0.2">
      <c r="A20" s="129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192"/>
      <c r="N20" s="193"/>
    </row>
    <row r="21" spans="1:14" s="79" customFormat="1" ht="14.25" x14ac:dyDescent="0.2">
      <c r="A21" s="129"/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192"/>
      <c r="N21" s="193"/>
    </row>
    <row r="22" spans="1:14" s="79" customFormat="1" ht="14.25" x14ac:dyDescent="0.2">
      <c r="A22" s="129"/>
      <c r="B22" s="98"/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192"/>
      <c r="N22" s="193"/>
    </row>
    <row r="23" spans="1:14" s="81" customFormat="1" ht="14.25" x14ac:dyDescent="0.2">
      <c r="A23" s="129"/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192"/>
      <c r="N23" s="193"/>
    </row>
    <row r="24" spans="1:14" s="79" customFormat="1" ht="14.25" x14ac:dyDescent="0.2">
      <c r="A24" s="129"/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192"/>
      <c r="N24" s="193"/>
    </row>
    <row r="25" spans="1:14" s="82" customFormat="1" ht="15" x14ac:dyDescent="0.2">
      <c r="A25" s="129"/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192"/>
      <c r="N25" s="193"/>
    </row>
    <row r="26" spans="1:14" s="82" customFormat="1" ht="15" x14ac:dyDescent="0.2">
      <c r="A26" s="129"/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192"/>
      <c r="N26" s="193"/>
    </row>
    <row r="27" spans="1:14" s="84" customFormat="1" ht="19.5" customHeight="1" thickBot="1" x14ac:dyDescent="0.25">
      <c r="A27" s="187" t="s">
        <v>0</v>
      </c>
      <c r="B27" s="186"/>
      <c r="C27" s="186"/>
      <c r="D27" s="186"/>
      <c r="E27" s="186"/>
      <c r="F27" s="186"/>
      <c r="G27" s="188"/>
      <c r="H27" s="83">
        <f>SUM(H7:H14)</f>
        <v>27.78</v>
      </c>
      <c r="I27" s="186"/>
      <c r="J27" s="186"/>
      <c r="K27" s="186"/>
      <c r="L27" s="186"/>
      <c r="M27" s="186"/>
      <c r="N27" s="194"/>
    </row>
    <row r="28" spans="1:14" s="79" customFormat="1" ht="14.25" x14ac:dyDescent="0.2"/>
    <row r="29" spans="1:14" s="79" customFormat="1" ht="14.25" x14ac:dyDescent="0.2">
      <c r="E29" s="85"/>
    </row>
    <row r="30" spans="1:14" s="79" customFormat="1" ht="14.25" x14ac:dyDescent="0.2"/>
    <row r="31" spans="1:14" s="79" customFormat="1" ht="14.25" x14ac:dyDescent="0.2"/>
    <row r="32" spans="1:14" s="79" customFormat="1" ht="14.25" x14ac:dyDescent="0.2"/>
    <row r="33" s="79" customFormat="1" ht="14.25" x14ac:dyDescent="0.2"/>
  </sheetData>
  <mergeCells count="31">
    <mergeCell ref="A27:G27"/>
    <mergeCell ref="I27:N27"/>
    <mergeCell ref="M21:N21"/>
    <mergeCell ref="M22:N22"/>
    <mergeCell ref="M23:N23"/>
    <mergeCell ref="M24:N24"/>
    <mergeCell ref="M25:N25"/>
    <mergeCell ref="M26:N26"/>
    <mergeCell ref="M20:N20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18:N18"/>
    <mergeCell ref="M19:N19"/>
    <mergeCell ref="M8:N8"/>
    <mergeCell ref="A1:I1"/>
    <mergeCell ref="J1:N1"/>
    <mergeCell ref="A2:N2"/>
    <mergeCell ref="A3:N3"/>
    <mergeCell ref="A4:N4"/>
    <mergeCell ref="A5:A6"/>
    <mergeCell ref="C5:D5"/>
    <mergeCell ref="M5:N5"/>
    <mergeCell ref="M6:N6"/>
    <mergeCell ref="M7:N7"/>
  </mergeCells>
  <printOptions horizontalCentered="1"/>
  <pageMargins left="0.31496062992125984" right="0.51181102362204722" top="0.98425196850393704" bottom="0.43307086614173229" header="0.51181102362204722" footer="0.31496062992125984"/>
  <pageSetup paperSize="9" scale="83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97B7-877B-495B-8466-774CE653BF76}">
  <sheetPr>
    <tabColor rgb="FFFFFF00"/>
    <pageSetUpPr fitToPage="1"/>
  </sheetPr>
  <dimension ref="A1:N85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24.28515625" bestFit="1" customWidth="1"/>
    <col min="2" max="4" width="10.7109375" customWidth="1"/>
    <col min="5" max="5" width="13.28515625" bestFit="1" customWidth="1"/>
    <col min="6" max="6" width="10" customWidth="1"/>
    <col min="7" max="7" width="8.85546875" customWidth="1"/>
    <col min="8" max="8" width="12.85546875" bestFit="1" customWidth="1"/>
    <col min="9" max="9" width="10.5703125" customWidth="1"/>
    <col min="10" max="10" width="10.5703125" bestFit="1" customWidth="1"/>
    <col min="11" max="11" width="9.28515625" bestFit="1" customWidth="1"/>
    <col min="12" max="13" width="7.7109375" customWidth="1"/>
    <col min="14" max="14" width="27.85546875" customWidth="1"/>
  </cols>
  <sheetData>
    <row r="1" spans="1:14" ht="57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4" customHeight="1" x14ac:dyDescent="0.2">
      <c r="A4" s="171" t="s">
        <v>95</v>
      </c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3"/>
    </row>
    <row r="5" spans="1:14" x14ac:dyDescent="0.2">
      <c r="A5" s="176"/>
      <c r="B5" s="67"/>
      <c r="C5" s="166"/>
      <c r="D5" s="166"/>
      <c r="E5" s="100" t="s">
        <v>44</v>
      </c>
      <c r="F5" s="100" t="s">
        <v>45</v>
      </c>
      <c r="G5" s="118" t="s">
        <v>6</v>
      </c>
      <c r="H5" s="118" t="s">
        <v>7</v>
      </c>
      <c r="I5" s="118" t="s">
        <v>8</v>
      </c>
      <c r="J5" s="118" t="s">
        <v>9</v>
      </c>
      <c r="K5" s="118" t="s">
        <v>10</v>
      </c>
      <c r="L5" s="118" t="s">
        <v>11</v>
      </c>
      <c r="M5" s="174" t="s">
        <v>1</v>
      </c>
      <c r="N5" s="175"/>
    </row>
    <row r="6" spans="1:14" ht="14.25" x14ac:dyDescent="0.2">
      <c r="A6" s="177"/>
      <c r="B6" s="118"/>
      <c r="C6" s="118"/>
      <c r="D6" s="4"/>
      <c r="E6" s="4" t="s">
        <v>14</v>
      </c>
      <c r="F6" s="118" t="s">
        <v>14</v>
      </c>
      <c r="G6" s="118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ht="14.25" x14ac:dyDescent="0.2">
      <c r="A7" s="116" t="s">
        <v>30</v>
      </c>
      <c r="B7" s="118"/>
      <c r="C7" s="118"/>
      <c r="D7" s="4"/>
      <c r="E7" s="89">
        <v>1.06</v>
      </c>
      <c r="F7" s="9">
        <v>3.04</v>
      </c>
      <c r="G7" s="118"/>
      <c r="H7" s="124">
        <f>E7*F7</f>
        <v>3.2224000000000004</v>
      </c>
      <c r="I7" s="124"/>
      <c r="J7" s="4"/>
      <c r="K7" s="65"/>
      <c r="L7" s="65"/>
      <c r="M7" s="154"/>
      <c r="N7" s="153"/>
    </row>
    <row r="8" spans="1:14" ht="14.25" x14ac:dyDescent="0.2">
      <c r="A8" s="116" t="s">
        <v>31</v>
      </c>
      <c r="B8" s="118"/>
      <c r="C8" s="118"/>
      <c r="D8" s="4"/>
      <c r="E8" s="89">
        <v>1.06</v>
      </c>
      <c r="F8" s="9">
        <v>4.3099999999999996</v>
      </c>
      <c r="G8" s="118"/>
      <c r="H8" s="124">
        <f t="shared" ref="H8:H72" si="0">E8*F8</f>
        <v>4.5686</v>
      </c>
      <c r="I8" s="124"/>
      <c r="J8" s="4"/>
      <c r="K8" s="65"/>
      <c r="L8" s="65"/>
      <c r="M8" s="154"/>
      <c r="N8" s="153"/>
    </row>
    <row r="9" spans="1:14" ht="14.25" x14ac:dyDescent="0.2">
      <c r="A9" s="116" t="s">
        <v>32</v>
      </c>
      <c r="B9" s="118"/>
      <c r="C9" s="118"/>
      <c r="D9" s="118"/>
      <c r="E9" s="89">
        <v>1.06</v>
      </c>
      <c r="F9" s="9">
        <v>5.6</v>
      </c>
      <c r="G9" s="118"/>
      <c r="H9" s="124">
        <f t="shared" si="0"/>
        <v>5.9359999999999999</v>
      </c>
      <c r="I9" s="124"/>
      <c r="J9" s="4"/>
      <c r="K9" s="65"/>
      <c r="L9" s="65"/>
      <c r="M9" s="154"/>
      <c r="N9" s="153"/>
    </row>
    <row r="10" spans="1:14" ht="14.25" x14ac:dyDescent="0.2">
      <c r="A10" s="116" t="s">
        <v>33</v>
      </c>
      <c r="B10" s="118"/>
      <c r="C10" s="118"/>
      <c r="D10" s="4"/>
      <c r="E10" s="89">
        <v>1.06</v>
      </c>
      <c r="F10" s="9">
        <v>5.6</v>
      </c>
      <c r="G10" s="118"/>
      <c r="H10" s="124">
        <f t="shared" si="0"/>
        <v>5.9359999999999999</v>
      </c>
      <c r="I10" s="124"/>
      <c r="J10" s="4"/>
      <c r="K10" s="65"/>
      <c r="L10" s="65"/>
      <c r="M10" s="154"/>
      <c r="N10" s="153"/>
    </row>
    <row r="11" spans="1:14" ht="14.25" x14ac:dyDescent="0.2">
      <c r="A11" s="116" t="s">
        <v>34</v>
      </c>
      <c r="B11" s="118"/>
      <c r="C11" s="118"/>
      <c r="D11" s="4"/>
      <c r="E11" s="89">
        <v>1.06</v>
      </c>
      <c r="F11" s="9">
        <v>5.6</v>
      </c>
      <c r="G11" s="118"/>
      <c r="H11" s="124">
        <f t="shared" si="0"/>
        <v>5.9359999999999999</v>
      </c>
      <c r="I11" s="124"/>
      <c r="J11" s="4"/>
      <c r="K11" s="65"/>
      <c r="L11" s="65"/>
      <c r="M11" s="154"/>
      <c r="N11" s="153"/>
    </row>
    <row r="12" spans="1:14" ht="14.25" x14ac:dyDescent="0.2">
      <c r="A12" s="116" t="s">
        <v>35</v>
      </c>
      <c r="B12" s="118"/>
      <c r="C12" s="118"/>
      <c r="D12" s="4"/>
      <c r="E12" s="89">
        <v>1.06</v>
      </c>
      <c r="F12" s="9">
        <v>4.3099999999999996</v>
      </c>
      <c r="G12" s="118"/>
      <c r="H12" s="124">
        <f t="shared" si="0"/>
        <v>4.5686</v>
      </c>
      <c r="I12" s="124"/>
      <c r="J12" s="4"/>
      <c r="K12" s="65"/>
      <c r="L12" s="65"/>
      <c r="M12" s="154"/>
      <c r="N12" s="153"/>
    </row>
    <row r="13" spans="1:14" ht="14.25" x14ac:dyDescent="0.2">
      <c r="A13" s="116" t="s">
        <v>36</v>
      </c>
      <c r="B13" s="118"/>
      <c r="C13" s="118"/>
      <c r="D13" s="4"/>
      <c r="E13" s="89">
        <v>1.06</v>
      </c>
      <c r="F13" s="9">
        <v>3.04</v>
      </c>
      <c r="G13" s="118"/>
      <c r="H13" s="124">
        <f t="shared" si="0"/>
        <v>3.2224000000000004</v>
      </c>
      <c r="I13" s="124"/>
      <c r="J13" s="4"/>
      <c r="K13" s="65"/>
      <c r="L13" s="65"/>
      <c r="M13" s="154"/>
      <c r="N13" s="153"/>
    </row>
    <row r="14" spans="1:14" ht="14.25" x14ac:dyDescent="0.2">
      <c r="A14" s="116" t="s">
        <v>37</v>
      </c>
      <c r="B14" s="118"/>
      <c r="C14" s="118"/>
      <c r="D14" s="4"/>
      <c r="E14" s="89">
        <v>1.06</v>
      </c>
      <c r="F14" s="9">
        <v>3.04</v>
      </c>
      <c r="G14" s="118"/>
      <c r="H14" s="124">
        <f t="shared" si="0"/>
        <v>3.2224000000000004</v>
      </c>
      <c r="I14" s="124"/>
      <c r="J14" s="4"/>
      <c r="K14" s="65"/>
      <c r="L14" s="65"/>
      <c r="M14" s="154"/>
      <c r="N14" s="153"/>
    </row>
    <row r="15" spans="1:14" ht="14.25" x14ac:dyDescent="0.2">
      <c r="A15" s="116" t="s">
        <v>38</v>
      </c>
      <c r="B15" s="118"/>
      <c r="C15" s="118"/>
      <c r="D15" s="4"/>
      <c r="E15" s="89">
        <v>1.06</v>
      </c>
      <c r="F15" s="9">
        <v>4.3099999999999996</v>
      </c>
      <c r="G15" s="118"/>
      <c r="H15" s="124">
        <f t="shared" si="0"/>
        <v>4.5686</v>
      </c>
      <c r="I15" s="124"/>
      <c r="J15" s="4"/>
      <c r="K15" s="65"/>
      <c r="L15" s="65"/>
      <c r="M15" s="154"/>
      <c r="N15" s="153"/>
    </row>
    <row r="16" spans="1:14" ht="14.25" x14ac:dyDescent="0.2">
      <c r="A16" s="116" t="s">
        <v>39</v>
      </c>
      <c r="B16" s="118"/>
      <c r="C16" s="118"/>
      <c r="D16" s="4"/>
      <c r="E16" s="89">
        <v>1.06</v>
      </c>
      <c r="F16" s="9">
        <v>5.6</v>
      </c>
      <c r="G16" s="118"/>
      <c r="H16" s="124">
        <f t="shared" si="0"/>
        <v>5.9359999999999999</v>
      </c>
      <c r="I16" s="124"/>
      <c r="J16" s="4"/>
      <c r="K16" s="65"/>
      <c r="L16" s="65"/>
      <c r="M16" s="154"/>
      <c r="N16" s="153"/>
    </row>
    <row r="17" spans="1:14" ht="14.25" x14ac:dyDescent="0.2">
      <c r="A17" s="116" t="s">
        <v>40</v>
      </c>
      <c r="B17" s="118"/>
      <c r="C17" s="118"/>
      <c r="D17" s="4"/>
      <c r="E17" s="89">
        <v>1.06</v>
      </c>
      <c r="F17" s="9">
        <v>5.6</v>
      </c>
      <c r="G17" s="118"/>
      <c r="H17" s="124">
        <f t="shared" si="0"/>
        <v>5.9359999999999999</v>
      </c>
      <c r="I17" s="124"/>
      <c r="J17" s="4"/>
      <c r="K17" s="65"/>
      <c r="L17" s="65"/>
      <c r="M17" s="154"/>
      <c r="N17" s="153"/>
    </row>
    <row r="18" spans="1:14" ht="14.25" x14ac:dyDescent="0.2">
      <c r="A18" s="116" t="s">
        <v>41</v>
      </c>
      <c r="B18" s="118"/>
      <c r="C18" s="118"/>
      <c r="D18" s="4"/>
      <c r="E18" s="89">
        <v>1.06</v>
      </c>
      <c r="F18" s="9">
        <v>5.6</v>
      </c>
      <c r="G18" s="118"/>
      <c r="H18" s="124">
        <f t="shared" si="0"/>
        <v>5.9359999999999999</v>
      </c>
      <c r="I18" s="124"/>
      <c r="J18" s="4"/>
      <c r="K18" s="65"/>
      <c r="L18" s="65"/>
      <c r="M18" s="154"/>
      <c r="N18" s="153"/>
    </row>
    <row r="19" spans="1:14" ht="14.25" x14ac:dyDescent="0.2">
      <c r="A19" s="116" t="s">
        <v>42</v>
      </c>
      <c r="B19" s="118"/>
      <c r="C19" s="118"/>
      <c r="D19" s="4"/>
      <c r="E19" s="89">
        <v>1.06</v>
      </c>
      <c r="F19" s="9">
        <v>4.3099999999999996</v>
      </c>
      <c r="G19" s="118"/>
      <c r="H19" s="124">
        <f t="shared" si="0"/>
        <v>4.5686</v>
      </c>
      <c r="I19" s="124"/>
      <c r="J19" s="4"/>
      <c r="K19" s="65"/>
      <c r="L19" s="65"/>
      <c r="M19" s="154"/>
      <c r="N19" s="153"/>
    </row>
    <row r="20" spans="1:14" ht="14.25" x14ac:dyDescent="0.2">
      <c r="A20" s="116" t="s">
        <v>43</v>
      </c>
      <c r="B20" s="118"/>
      <c r="C20" s="118"/>
      <c r="D20" s="4"/>
      <c r="E20" s="89">
        <v>1.06</v>
      </c>
      <c r="F20" s="9">
        <v>3.04</v>
      </c>
      <c r="G20" s="118"/>
      <c r="H20" s="124">
        <f t="shared" si="0"/>
        <v>3.2224000000000004</v>
      </c>
      <c r="I20" s="124"/>
      <c r="J20" s="4"/>
      <c r="K20" s="65"/>
      <c r="L20" s="65"/>
      <c r="M20" s="154"/>
      <c r="N20" s="153"/>
    </row>
    <row r="21" spans="1:14" ht="14.25" x14ac:dyDescent="0.2">
      <c r="A21" s="116" t="s">
        <v>46</v>
      </c>
      <c r="B21" s="118"/>
      <c r="C21" s="118"/>
      <c r="D21" s="4"/>
      <c r="E21" s="89">
        <v>2.8</v>
      </c>
      <c r="F21" s="9">
        <v>4.96</v>
      </c>
      <c r="G21" s="118"/>
      <c r="H21" s="124">
        <f t="shared" si="0"/>
        <v>13.888</v>
      </c>
      <c r="I21" s="124"/>
      <c r="J21" s="4"/>
      <c r="K21" s="65"/>
      <c r="L21" s="65"/>
      <c r="M21" s="154"/>
      <c r="N21" s="153"/>
    </row>
    <row r="22" spans="1:14" ht="14.25" x14ac:dyDescent="0.2">
      <c r="A22" s="116" t="s">
        <v>47</v>
      </c>
      <c r="B22" s="118"/>
      <c r="C22" s="118"/>
      <c r="D22" s="4"/>
      <c r="E22" s="89">
        <v>2.8</v>
      </c>
      <c r="F22" s="9">
        <v>8.2100000000000009</v>
      </c>
      <c r="G22" s="118"/>
      <c r="H22" s="124">
        <f t="shared" si="0"/>
        <v>22.988</v>
      </c>
      <c r="I22" s="124"/>
      <c r="J22" s="4"/>
      <c r="K22" s="65"/>
      <c r="L22" s="65"/>
      <c r="M22" s="152"/>
      <c r="N22" s="153"/>
    </row>
    <row r="23" spans="1:14" ht="14.25" x14ac:dyDescent="0.2">
      <c r="A23" s="116" t="s">
        <v>48</v>
      </c>
      <c r="B23" s="118"/>
      <c r="C23" s="118"/>
      <c r="D23" s="4"/>
      <c r="E23" s="89">
        <v>2.8</v>
      </c>
      <c r="F23" s="9">
        <v>7.8</v>
      </c>
      <c r="G23" s="118"/>
      <c r="H23" s="124">
        <f t="shared" si="0"/>
        <v>21.84</v>
      </c>
      <c r="I23" s="124"/>
      <c r="J23" s="4"/>
      <c r="K23" s="65"/>
      <c r="L23" s="65"/>
      <c r="M23" s="152"/>
      <c r="N23" s="153"/>
    </row>
    <row r="24" spans="1:14" ht="14.25" x14ac:dyDescent="0.2">
      <c r="A24" s="116" t="s">
        <v>49</v>
      </c>
      <c r="B24" s="118"/>
      <c r="C24" s="118"/>
      <c r="D24" s="4"/>
      <c r="E24" s="89">
        <v>2.8</v>
      </c>
      <c r="F24" s="9">
        <v>8.2100000000000009</v>
      </c>
      <c r="G24" s="118"/>
      <c r="H24" s="124">
        <f t="shared" si="0"/>
        <v>22.988</v>
      </c>
      <c r="I24" s="124"/>
      <c r="J24" s="4"/>
      <c r="K24" s="65"/>
      <c r="L24" s="65"/>
      <c r="M24" s="152"/>
      <c r="N24" s="153"/>
    </row>
    <row r="25" spans="1:14" ht="14.25" x14ac:dyDescent="0.2">
      <c r="A25" s="116" t="s">
        <v>50</v>
      </c>
      <c r="B25" s="118"/>
      <c r="C25" s="118"/>
      <c r="D25" s="4"/>
      <c r="E25" s="89">
        <v>2.8</v>
      </c>
      <c r="F25" s="9">
        <v>4.96</v>
      </c>
      <c r="G25" s="118"/>
      <c r="H25" s="124">
        <f t="shared" si="0"/>
        <v>13.888</v>
      </c>
      <c r="I25" s="124"/>
      <c r="J25" s="4"/>
      <c r="K25" s="65"/>
      <c r="L25" s="65"/>
      <c r="M25" s="152"/>
      <c r="N25" s="153"/>
    </row>
    <row r="26" spans="1:14" ht="14.25" x14ac:dyDescent="0.2">
      <c r="A26" s="116" t="s">
        <v>51</v>
      </c>
      <c r="B26" s="118"/>
      <c r="C26" s="118"/>
      <c r="D26" s="4"/>
      <c r="E26" s="89">
        <v>1.02</v>
      </c>
      <c r="F26" s="9">
        <v>4.95</v>
      </c>
      <c r="G26" s="118"/>
      <c r="H26" s="124">
        <f t="shared" si="0"/>
        <v>5.0490000000000004</v>
      </c>
      <c r="I26" s="124"/>
      <c r="J26" s="4"/>
      <c r="K26" s="65"/>
      <c r="L26" s="65"/>
      <c r="M26" s="152"/>
      <c r="N26" s="153"/>
    </row>
    <row r="27" spans="1:14" ht="14.25" x14ac:dyDescent="0.2">
      <c r="A27" s="116" t="s">
        <v>52</v>
      </c>
      <c r="B27" s="118"/>
      <c r="C27" s="118"/>
      <c r="D27" s="4"/>
      <c r="E27" s="89">
        <v>1.02</v>
      </c>
      <c r="F27" s="9">
        <v>6.83</v>
      </c>
      <c r="G27" s="118"/>
      <c r="H27" s="124">
        <f t="shared" si="0"/>
        <v>6.9666000000000006</v>
      </c>
      <c r="I27" s="124"/>
      <c r="J27" s="4"/>
      <c r="K27" s="65"/>
      <c r="L27" s="65"/>
      <c r="M27" s="152"/>
      <c r="N27" s="153"/>
    </row>
    <row r="28" spans="1:14" ht="14.25" x14ac:dyDescent="0.2">
      <c r="A28" s="116" t="s">
        <v>53</v>
      </c>
      <c r="B28" s="118"/>
      <c r="C28" s="118"/>
      <c r="D28" s="4"/>
      <c r="E28" s="89">
        <v>1.02</v>
      </c>
      <c r="F28" s="9">
        <v>6.82</v>
      </c>
      <c r="G28" s="118"/>
      <c r="H28" s="124">
        <f t="shared" si="0"/>
        <v>6.9564000000000004</v>
      </c>
      <c r="I28" s="124"/>
      <c r="J28" s="4"/>
      <c r="K28" s="65"/>
      <c r="L28" s="65"/>
      <c r="M28" s="152"/>
      <c r="N28" s="153"/>
    </row>
    <row r="29" spans="1:14" ht="14.25" x14ac:dyDescent="0.2">
      <c r="A29" s="116" t="s">
        <v>54</v>
      </c>
      <c r="B29" s="118"/>
      <c r="C29" s="118"/>
      <c r="D29" s="4"/>
      <c r="E29" s="89">
        <v>1.02</v>
      </c>
      <c r="F29" s="9">
        <v>6.82</v>
      </c>
      <c r="G29" s="118"/>
      <c r="H29" s="124">
        <f t="shared" si="0"/>
        <v>6.9564000000000004</v>
      </c>
      <c r="I29" s="124"/>
      <c r="J29" s="4"/>
      <c r="K29" s="65"/>
      <c r="L29" s="65"/>
      <c r="M29" s="152"/>
      <c r="N29" s="153"/>
    </row>
    <row r="30" spans="1:14" ht="14.25" x14ac:dyDescent="0.2">
      <c r="A30" s="116" t="s">
        <v>55</v>
      </c>
      <c r="B30" s="118"/>
      <c r="C30" s="118"/>
      <c r="D30" s="4"/>
      <c r="E30" s="89">
        <v>1.02</v>
      </c>
      <c r="F30" s="9">
        <v>6.83</v>
      </c>
      <c r="G30" s="118"/>
      <c r="H30" s="124">
        <f t="shared" si="0"/>
        <v>6.9666000000000006</v>
      </c>
      <c r="I30" s="124"/>
      <c r="J30" s="4"/>
      <c r="K30" s="65"/>
      <c r="L30" s="65"/>
      <c r="M30" s="152"/>
      <c r="N30" s="153"/>
    </row>
    <row r="31" spans="1:14" ht="14.25" x14ac:dyDescent="0.2">
      <c r="A31" s="116" t="s">
        <v>56</v>
      </c>
      <c r="B31" s="118"/>
      <c r="C31" s="118"/>
      <c r="D31" s="4"/>
      <c r="E31" s="89">
        <v>1.02</v>
      </c>
      <c r="F31" s="9">
        <v>6.82</v>
      </c>
      <c r="G31" s="118"/>
      <c r="H31" s="124">
        <f t="shared" si="0"/>
        <v>6.9564000000000004</v>
      </c>
      <c r="I31" s="124"/>
      <c r="J31" s="4"/>
      <c r="K31" s="65"/>
      <c r="L31" s="65"/>
      <c r="M31" s="152"/>
      <c r="N31" s="153"/>
    </row>
    <row r="32" spans="1:14" ht="14.25" x14ac:dyDescent="0.2">
      <c r="A32" s="116" t="s">
        <v>57</v>
      </c>
      <c r="B32" s="118"/>
      <c r="C32" s="118"/>
      <c r="D32" s="4"/>
      <c r="E32" s="89">
        <v>2.8</v>
      </c>
      <c r="F32" s="9">
        <v>4.96</v>
      </c>
      <c r="G32" s="118"/>
      <c r="H32" s="124">
        <f t="shared" si="0"/>
        <v>13.888</v>
      </c>
      <c r="I32" s="124"/>
      <c r="J32" s="4"/>
      <c r="K32" s="65"/>
      <c r="L32" s="65"/>
      <c r="M32" s="152"/>
      <c r="N32" s="153"/>
    </row>
    <row r="33" spans="1:14" ht="14.25" x14ac:dyDescent="0.2">
      <c r="A33" s="116" t="s">
        <v>58</v>
      </c>
      <c r="B33" s="118"/>
      <c r="C33" s="118"/>
      <c r="D33" s="4"/>
      <c r="E33" s="89">
        <v>2.8</v>
      </c>
      <c r="F33" s="9">
        <v>8.2100000000000009</v>
      </c>
      <c r="G33" s="118"/>
      <c r="H33" s="124">
        <f t="shared" si="0"/>
        <v>22.988</v>
      </c>
      <c r="I33" s="124"/>
      <c r="J33" s="4"/>
      <c r="K33" s="65"/>
      <c r="L33" s="65"/>
      <c r="M33" s="152"/>
      <c r="N33" s="153"/>
    </row>
    <row r="34" spans="1:14" ht="14.25" x14ac:dyDescent="0.2">
      <c r="A34" s="116" t="s">
        <v>59</v>
      </c>
      <c r="B34" s="118"/>
      <c r="C34" s="118"/>
      <c r="D34" s="4"/>
      <c r="E34" s="89">
        <v>2.8</v>
      </c>
      <c r="F34" s="9">
        <v>7.8</v>
      </c>
      <c r="G34" s="118"/>
      <c r="H34" s="124">
        <f t="shared" si="0"/>
        <v>21.84</v>
      </c>
      <c r="I34" s="124"/>
      <c r="J34" s="4"/>
      <c r="K34" s="65"/>
      <c r="L34" s="65"/>
      <c r="M34" s="152"/>
      <c r="N34" s="153"/>
    </row>
    <row r="35" spans="1:14" ht="14.25" x14ac:dyDescent="0.2">
      <c r="A35" s="116" t="s">
        <v>60</v>
      </c>
      <c r="B35" s="118"/>
      <c r="C35" s="118"/>
      <c r="D35" s="4"/>
      <c r="E35" s="89">
        <v>2.8</v>
      </c>
      <c r="F35" s="9">
        <v>8.2100000000000009</v>
      </c>
      <c r="G35" s="118"/>
      <c r="H35" s="124">
        <f t="shared" si="0"/>
        <v>22.988</v>
      </c>
      <c r="I35" s="124"/>
      <c r="J35" s="4"/>
      <c r="K35" s="65"/>
      <c r="L35" s="65"/>
      <c r="M35" s="152"/>
      <c r="N35" s="153"/>
    </row>
    <row r="36" spans="1:14" ht="14.25" x14ac:dyDescent="0.2">
      <c r="A36" s="116" t="s">
        <v>61</v>
      </c>
      <c r="B36" s="118"/>
      <c r="C36" s="118"/>
      <c r="D36" s="4"/>
      <c r="E36" s="89">
        <v>2.8</v>
      </c>
      <c r="F36" s="9">
        <v>4.96</v>
      </c>
      <c r="G36" s="118"/>
      <c r="H36" s="124">
        <f t="shared" si="0"/>
        <v>13.888</v>
      </c>
      <c r="I36" s="124"/>
      <c r="J36" s="4"/>
      <c r="K36" s="65"/>
      <c r="L36" s="65"/>
      <c r="M36" s="120"/>
      <c r="N36" s="119"/>
    </row>
    <row r="37" spans="1:14" ht="14.25" x14ac:dyDescent="0.2">
      <c r="A37" s="116" t="s">
        <v>62</v>
      </c>
      <c r="B37" s="118"/>
      <c r="C37" s="118"/>
      <c r="D37" s="4"/>
      <c r="E37" s="89">
        <v>2.8</v>
      </c>
      <c r="F37" s="9">
        <v>4.95</v>
      </c>
      <c r="G37" s="118"/>
      <c r="H37" s="124">
        <f t="shared" si="0"/>
        <v>13.86</v>
      </c>
      <c r="I37" s="124"/>
      <c r="J37" s="4"/>
      <c r="K37" s="65"/>
      <c r="L37" s="65"/>
      <c r="M37" s="120"/>
      <c r="N37" s="119"/>
    </row>
    <row r="38" spans="1:14" ht="14.25" x14ac:dyDescent="0.2">
      <c r="A38" s="116" t="s">
        <v>63</v>
      </c>
      <c r="B38" s="118"/>
      <c r="C38" s="118"/>
      <c r="D38" s="4"/>
      <c r="E38" s="89">
        <v>2.8</v>
      </c>
      <c r="F38" s="9">
        <v>6.83</v>
      </c>
      <c r="G38" s="118"/>
      <c r="H38" s="124">
        <f t="shared" si="0"/>
        <v>19.123999999999999</v>
      </c>
      <c r="I38" s="124"/>
      <c r="J38" s="4"/>
      <c r="K38" s="65"/>
      <c r="L38" s="65"/>
      <c r="M38" s="120"/>
      <c r="N38" s="119"/>
    </row>
    <row r="39" spans="1:14" ht="14.25" x14ac:dyDescent="0.2">
      <c r="A39" s="116" t="s">
        <v>64</v>
      </c>
      <c r="B39" s="118"/>
      <c r="C39" s="118"/>
      <c r="D39" s="4"/>
      <c r="E39" s="89">
        <v>2.8</v>
      </c>
      <c r="F39" s="9">
        <v>6.82</v>
      </c>
      <c r="G39" s="118"/>
      <c r="H39" s="124">
        <f t="shared" si="0"/>
        <v>19.096</v>
      </c>
      <c r="I39" s="124"/>
      <c r="J39" s="4"/>
      <c r="K39" s="65"/>
      <c r="L39" s="65"/>
      <c r="M39" s="120"/>
      <c r="N39" s="119"/>
    </row>
    <row r="40" spans="1:14" ht="14.25" x14ac:dyDescent="0.2">
      <c r="A40" s="116" t="s">
        <v>65</v>
      </c>
      <c r="B40" s="118"/>
      <c r="C40" s="118"/>
      <c r="D40" s="4"/>
      <c r="E40" s="89">
        <v>2.8</v>
      </c>
      <c r="F40" s="9">
        <v>6.82</v>
      </c>
      <c r="G40" s="118"/>
      <c r="H40" s="124">
        <f t="shared" si="0"/>
        <v>19.096</v>
      </c>
      <c r="I40" s="124"/>
      <c r="J40" s="4"/>
      <c r="K40" s="65"/>
      <c r="L40" s="65"/>
      <c r="M40" s="120"/>
      <c r="N40" s="119"/>
    </row>
    <row r="41" spans="1:14" ht="14.25" x14ac:dyDescent="0.2">
      <c r="A41" s="116" t="s">
        <v>66</v>
      </c>
      <c r="B41" s="118"/>
      <c r="C41" s="118"/>
      <c r="D41" s="4"/>
      <c r="E41" s="89">
        <v>2.8</v>
      </c>
      <c r="F41" s="9">
        <v>6.83</v>
      </c>
      <c r="G41" s="118"/>
      <c r="H41" s="124">
        <f t="shared" si="0"/>
        <v>19.123999999999999</v>
      </c>
      <c r="I41" s="124"/>
      <c r="J41" s="4"/>
      <c r="K41" s="65"/>
      <c r="L41" s="65"/>
      <c r="M41" s="120"/>
      <c r="N41" s="119"/>
    </row>
    <row r="42" spans="1:14" ht="14.25" x14ac:dyDescent="0.2">
      <c r="A42" s="116" t="s">
        <v>67</v>
      </c>
      <c r="B42" s="118"/>
      <c r="C42" s="118"/>
      <c r="D42" s="4"/>
      <c r="E42" s="89">
        <v>2.8</v>
      </c>
      <c r="F42" s="9">
        <v>6.82</v>
      </c>
      <c r="G42" s="118"/>
      <c r="H42" s="124">
        <f t="shared" si="0"/>
        <v>19.096</v>
      </c>
      <c r="I42" s="124"/>
      <c r="J42" s="4"/>
      <c r="K42" s="65"/>
      <c r="L42" s="65"/>
      <c r="M42" s="120"/>
      <c r="N42" s="119"/>
    </row>
    <row r="43" spans="1:14" ht="14.25" x14ac:dyDescent="0.2">
      <c r="A43" s="116" t="s">
        <v>68</v>
      </c>
      <c r="B43" s="118"/>
      <c r="C43" s="118"/>
      <c r="D43" s="4"/>
      <c r="E43" s="89">
        <v>1.05</v>
      </c>
      <c r="F43" s="9">
        <v>31.6</v>
      </c>
      <c r="G43" s="118"/>
      <c r="H43" s="124">
        <f t="shared" si="0"/>
        <v>33.18</v>
      </c>
      <c r="I43" s="124"/>
      <c r="J43" s="4"/>
      <c r="K43" s="65"/>
      <c r="L43" s="65"/>
      <c r="M43" s="120"/>
      <c r="N43" s="119"/>
    </row>
    <row r="44" spans="1:14" ht="14.25" x14ac:dyDescent="0.2">
      <c r="A44" s="116" t="s">
        <v>69</v>
      </c>
      <c r="B44" s="118"/>
      <c r="C44" s="118"/>
      <c r="D44" s="4"/>
      <c r="E44" s="89">
        <v>1.05</v>
      </c>
      <c r="F44" s="9">
        <v>31.6</v>
      </c>
      <c r="G44" s="118"/>
      <c r="H44" s="124">
        <f t="shared" si="0"/>
        <v>33.18</v>
      </c>
      <c r="I44" s="124"/>
      <c r="J44" s="4"/>
      <c r="K44" s="65"/>
      <c r="L44" s="65"/>
      <c r="M44" s="120"/>
      <c r="N44" s="119"/>
    </row>
    <row r="45" spans="1:14" ht="14.25" x14ac:dyDescent="0.2">
      <c r="A45" s="116" t="s">
        <v>70</v>
      </c>
      <c r="B45" s="118"/>
      <c r="C45" s="118"/>
      <c r="D45" s="4"/>
      <c r="E45" s="89"/>
      <c r="F45" s="9"/>
      <c r="G45" s="118"/>
      <c r="H45" s="124">
        <v>5.0324</v>
      </c>
      <c r="I45" s="124"/>
      <c r="J45" s="4"/>
      <c r="K45" s="65"/>
      <c r="L45" s="65"/>
      <c r="M45" s="120"/>
      <c r="N45" s="119"/>
    </row>
    <row r="46" spans="1:14" ht="14.25" x14ac:dyDescent="0.2">
      <c r="A46" s="116" t="s">
        <v>71</v>
      </c>
      <c r="B46" s="118"/>
      <c r="C46" s="118"/>
      <c r="D46" s="4"/>
      <c r="E46" s="89"/>
      <c r="F46" s="9"/>
      <c r="G46" s="118"/>
      <c r="H46" s="124">
        <v>5.0324</v>
      </c>
      <c r="I46" s="124"/>
      <c r="J46" s="4"/>
      <c r="K46" s="65"/>
      <c r="L46" s="65"/>
      <c r="M46" s="120"/>
      <c r="N46" s="119"/>
    </row>
    <row r="47" spans="1:14" ht="14.25" x14ac:dyDescent="0.2">
      <c r="A47" s="116" t="s">
        <v>72</v>
      </c>
      <c r="B47" s="118"/>
      <c r="C47" s="118"/>
      <c r="D47" s="4"/>
      <c r="E47" s="89"/>
      <c r="F47" s="9"/>
      <c r="G47" s="118"/>
      <c r="H47" s="124">
        <v>5.0324</v>
      </c>
      <c r="I47" s="124"/>
      <c r="J47" s="4"/>
      <c r="K47" s="65"/>
      <c r="L47" s="65"/>
      <c r="M47" s="120"/>
      <c r="N47" s="119"/>
    </row>
    <row r="48" spans="1:14" ht="14.25" x14ac:dyDescent="0.2">
      <c r="A48" s="116" t="s">
        <v>73</v>
      </c>
      <c r="B48" s="118"/>
      <c r="C48" s="118"/>
      <c r="D48" s="4"/>
      <c r="E48" s="89"/>
      <c r="F48" s="9"/>
      <c r="G48" s="118"/>
      <c r="H48" s="124">
        <v>5.0324</v>
      </c>
      <c r="I48" s="124"/>
      <c r="J48" s="4"/>
      <c r="K48" s="65"/>
      <c r="L48" s="65"/>
      <c r="M48" s="120"/>
      <c r="N48" s="119"/>
    </row>
    <row r="49" spans="1:14" ht="14.25" x14ac:dyDescent="0.2">
      <c r="A49" s="116" t="s">
        <v>74</v>
      </c>
      <c r="B49" s="118"/>
      <c r="C49" s="118"/>
      <c r="D49" s="4"/>
      <c r="E49" s="89"/>
      <c r="F49" s="9"/>
      <c r="G49" s="118"/>
      <c r="H49" s="124">
        <v>5.0324</v>
      </c>
      <c r="I49" s="124"/>
      <c r="J49" s="4"/>
      <c r="K49" s="65"/>
      <c r="L49" s="65"/>
      <c r="M49" s="120"/>
      <c r="N49" s="119"/>
    </row>
    <row r="50" spans="1:14" ht="14.25" x14ac:dyDescent="0.2">
      <c r="A50" s="116" t="s">
        <v>75</v>
      </c>
      <c r="B50" s="118"/>
      <c r="C50" s="118"/>
      <c r="D50" s="4"/>
      <c r="E50" s="89"/>
      <c r="F50" s="9"/>
      <c r="G50" s="118"/>
      <c r="H50" s="124">
        <v>5.0324</v>
      </c>
      <c r="I50" s="124"/>
      <c r="J50" s="4"/>
      <c r="K50" s="65"/>
      <c r="L50" s="65"/>
      <c r="M50" s="120"/>
      <c r="N50" s="119"/>
    </row>
    <row r="51" spans="1:14" ht="14.25" x14ac:dyDescent="0.2">
      <c r="A51" s="116" t="s">
        <v>76</v>
      </c>
      <c r="B51" s="118"/>
      <c r="C51" s="118"/>
      <c r="D51" s="4"/>
      <c r="E51" s="89"/>
      <c r="F51" s="9"/>
      <c r="G51" s="118"/>
      <c r="H51" s="124">
        <v>5.0324</v>
      </c>
      <c r="I51" s="124"/>
      <c r="J51" s="4"/>
      <c r="K51" s="65"/>
      <c r="L51" s="65"/>
      <c r="M51" s="120"/>
      <c r="N51" s="119"/>
    </row>
    <row r="52" spans="1:14" ht="14.25" x14ac:dyDescent="0.2">
      <c r="A52" s="116" t="s">
        <v>77</v>
      </c>
      <c r="B52" s="118"/>
      <c r="C52" s="118"/>
      <c r="D52" s="4"/>
      <c r="E52" s="89"/>
      <c r="F52" s="9"/>
      <c r="G52" s="118"/>
      <c r="H52" s="124">
        <v>5.0324</v>
      </c>
      <c r="I52" s="124"/>
      <c r="J52" s="4"/>
      <c r="K52" s="65"/>
      <c r="L52" s="65"/>
      <c r="M52" s="120"/>
      <c r="N52" s="119"/>
    </row>
    <row r="53" spans="1:14" ht="14.25" x14ac:dyDescent="0.2">
      <c r="A53" s="116" t="s">
        <v>78</v>
      </c>
      <c r="B53" s="118"/>
      <c r="C53" s="118"/>
      <c r="D53" s="4"/>
      <c r="E53" s="89"/>
      <c r="F53" s="9"/>
      <c r="G53" s="118"/>
      <c r="H53" s="124">
        <v>5.0324</v>
      </c>
      <c r="I53" s="124"/>
      <c r="J53" s="4"/>
      <c r="K53" s="65"/>
      <c r="L53" s="65"/>
      <c r="M53" s="120"/>
      <c r="N53" s="119"/>
    </row>
    <row r="54" spans="1:14" ht="14.25" x14ac:dyDescent="0.2">
      <c r="A54" s="116" t="s">
        <v>79</v>
      </c>
      <c r="B54" s="118"/>
      <c r="C54" s="118"/>
      <c r="D54" s="4"/>
      <c r="E54" s="89"/>
      <c r="F54" s="9"/>
      <c r="G54" s="118"/>
      <c r="H54" s="124">
        <v>7.4749999999999996</v>
      </c>
      <c r="I54" s="124"/>
      <c r="J54" s="4"/>
      <c r="K54" s="65"/>
      <c r="L54" s="65"/>
      <c r="M54" s="120"/>
      <c r="N54" s="119"/>
    </row>
    <row r="55" spans="1:14" ht="14.25" x14ac:dyDescent="0.2">
      <c r="A55" s="116" t="s">
        <v>79</v>
      </c>
      <c r="B55" s="118"/>
      <c r="C55" s="118"/>
      <c r="D55" s="4"/>
      <c r="E55" s="89"/>
      <c r="F55" s="9"/>
      <c r="G55" s="118"/>
      <c r="H55" s="124">
        <v>7.4749999999999996</v>
      </c>
      <c r="I55" s="124"/>
      <c r="J55" s="4"/>
      <c r="K55" s="65"/>
      <c r="L55" s="65"/>
      <c r="M55" s="120"/>
      <c r="N55" s="119"/>
    </row>
    <row r="56" spans="1:14" ht="14.25" x14ac:dyDescent="0.2">
      <c r="A56" s="116" t="s">
        <v>79</v>
      </c>
      <c r="B56" s="118"/>
      <c r="C56" s="118"/>
      <c r="D56" s="4"/>
      <c r="E56" s="89"/>
      <c r="F56" s="9"/>
      <c r="G56" s="118"/>
      <c r="H56" s="124">
        <v>7.4749999999999996</v>
      </c>
      <c r="I56" s="124"/>
      <c r="J56" s="4"/>
      <c r="K56" s="65"/>
      <c r="L56" s="65"/>
      <c r="M56" s="152"/>
      <c r="N56" s="153"/>
    </row>
    <row r="57" spans="1:14" ht="14.25" x14ac:dyDescent="0.2">
      <c r="A57" s="116" t="s">
        <v>79</v>
      </c>
      <c r="B57" s="118"/>
      <c r="C57" s="118"/>
      <c r="D57" s="4"/>
      <c r="E57" s="89"/>
      <c r="F57" s="9"/>
      <c r="G57" s="118"/>
      <c r="H57" s="124">
        <v>7.4749999999999996</v>
      </c>
      <c r="I57" s="124"/>
      <c r="J57" s="4"/>
      <c r="K57" s="65"/>
      <c r="L57" s="65"/>
      <c r="M57" s="152"/>
      <c r="N57" s="153"/>
    </row>
    <row r="58" spans="1:14" ht="14.25" x14ac:dyDescent="0.2">
      <c r="A58" s="116" t="s">
        <v>79</v>
      </c>
      <c r="B58" s="118"/>
      <c r="C58" s="118"/>
      <c r="D58" s="4"/>
      <c r="E58" s="89"/>
      <c r="F58" s="9"/>
      <c r="G58" s="118"/>
      <c r="H58" s="124">
        <v>7.4749999999999996</v>
      </c>
      <c r="I58" s="124"/>
      <c r="J58" s="4"/>
      <c r="K58" s="65"/>
      <c r="L58" s="65"/>
      <c r="M58" s="152"/>
      <c r="N58" s="153"/>
    </row>
    <row r="59" spans="1:14" ht="14.25" x14ac:dyDescent="0.2">
      <c r="A59" s="116" t="s">
        <v>79</v>
      </c>
      <c r="B59" s="118"/>
      <c r="C59" s="118"/>
      <c r="D59" s="4"/>
      <c r="E59" s="89"/>
      <c r="F59" s="9"/>
      <c r="G59" s="118"/>
      <c r="H59" s="124">
        <v>7.4749999999999996</v>
      </c>
      <c r="I59" s="124"/>
      <c r="J59" s="4"/>
      <c r="K59" s="65"/>
      <c r="L59" s="65"/>
      <c r="M59" s="152"/>
      <c r="N59" s="153"/>
    </row>
    <row r="60" spans="1:14" ht="14.25" x14ac:dyDescent="0.2">
      <c r="A60" s="116" t="s">
        <v>79</v>
      </c>
      <c r="B60" s="118"/>
      <c r="C60" s="118"/>
      <c r="D60" s="4"/>
      <c r="E60" s="89"/>
      <c r="F60" s="9"/>
      <c r="G60" s="118"/>
      <c r="H60" s="124">
        <v>7.4749999999999996</v>
      </c>
      <c r="I60" s="124"/>
      <c r="J60" s="4"/>
      <c r="K60" s="65"/>
      <c r="L60" s="65"/>
      <c r="M60" s="152"/>
      <c r="N60" s="153"/>
    </row>
    <row r="61" spans="1:14" ht="14.25" x14ac:dyDescent="0.2">
      <c r="A61" s="116" t="s">
        <v>79</v>
      </c>
      <c r="B61" s="118"/>
      <c r="C61" s="118"/>
      <c r="D61" s="4"/>
      <c r="E61" s="89"/>
      <c r="F61" s="9"/>
      <c r="G61" s="118"/>
      <c r="H61" s="124">
        <v>7.4749999999999996</v>
      </c>
      <c r="I61" s="9"/>
      <c r="J61" s="4"/>
      <c r="K61" s="4"/>
      <c r="L61" s="4"/>
      <c r="M61" s="152"/>
      <c r="N61" s="153"/>
    </row>
    <row r="62" spans="1:14" ht="14.25" x14ac:dyDescent="0.2">
      <c r="A62" s="116" t="s">
        <v>80</v>
      </c>
      <c r="B62" s="118"/>
      <c r="C62" s="118"/>
      <c r="D62" s="4"/>
      <c r="E62" s="89">
        <v>0.42</v>
      </c>
      <c r="F62" s="9">
        <v>5.16</v>
      </c>
      <c r="G62" s="118"/>
      <c r="H62" s="124">
        <f t="shared" si="0"/>
        <v>2.1671999999999998</v>
      </c>
      <c r="I62" s="9"/>
      <c r="J62" s="4"/>
      <c r="K62" s="4"/>
      <c r="L62" s="4"/>
      <c r="M62" s="152"/>
      <c r="N62" s="153"/>
    </row>
    <row r="63" spans="1:14" ht="14.25" x14ac:dyDescent="0.2">
      <c r="A63" s="116" t="s">
        <v>80</v>
      </c>
      <c r="B63" s="118"/>
      <c r="C63" s="118"/>
      <c r="D63" s="4"/>
      <c r="E63" s="89">
        <v>0.42</v>
      </c>
      <c r="F63" s="9">
        <v>6.15</v>
      </c>
      <c r="G63" s="118"/>
      <c r="H63" s="124">
        <f t="shared" si="0"/>
        <v>2.5830000000000002</v>
      </c>
      <c r="I63" s="9"/>
      <c r="J63" s="4"/>
      <c r="K63" s="4"/>
      <c r="L63" s="4"/>
      <c r="M63" s="152"/>
      <c r="N63" s="153"/>
    </row>
    <row r="64" spans="1:14" ht="14.25" x14ac:dyDescent="0.2">
      <c r="A64" s="116" t="s">
        <v>80</v>
      </c>
      <c r="B64" s="118"/>
      <c r="C64" s="118"/>
      <c r="D64" s="4"/>
      <c r="E64" s="89">
        <v>0.42</v>
      </c>
      <c r="F64" s="9">
        <v>5.16</v>
      </c>
      <c r="G64" s="118"/>
      <c r="H64" s="124">
        <f t="shared" si="0"/>
        <v>2.1671999999999998</v>
      </c>
      <c r="I64" s="9"/>
      <c r="J64" s="4"/>
      <c r="K64" s="4"/>
      <c r="L64" s="4"/>
      <c r="M64" s="152"/>
      <c r="N64" s="153"/>
    </row>
    <row r="65" spans="1:14" ht="14.25" x14ac:dyDescent="0.2">
      <c r="A65" s="116" t="s">
        <v>80</v>
      </c>
      <c r="B65" s="118"/>
      <c r="C65" s="118"/>
      <c r="D65" s="4"/>
      <c r="E65" s="89">
        <v>0.42</v>
      </c>
      <c r="F65" s="9">
        <v>6.15</v>
      </c>
      <c r="G65" s="118"/>
      <c r="H65" s="124">
        <f t="shared" si="0"/>
        <v>2.5830000000000002</v>
      </c>
      <c r="I65" s="9"/>
      <c r="J65" s="4"/>
      <c r="K65" s="4"/>
      <c r="L65" s="4"/>
      <c r="M65" s="152"/>
      <c r="N65" s="153"/>
    </row>
    <row r="66" spans="1:14" ht="14.25" x14ac:dyDescent="0.2">
      <c r="A66" s="116" t="s">
        <v>80</v>
      </c>
      <c r="B66" s="118"/>
      <c r="C66" s="118"/>
      <c r="D66" s="4"/>
      <c r="E66" s="89">
        <v>0.42</v>
      </c>
      <c r="F66" s="9">
        <v>5.16</v>
      </c>
      <c r="G66" s="118"/>
      <c r="H66" s="124">
        <f t="shared" si="0"/>
        <v>2.1671999999999998</v>
      </c>
      <c r="I66" s="9"/>
      <c r="J66" s="4"/>
      <c r="K66" s="4"/>
      <c r="L66" s="4"/>
      <c r="M66" s="152"/>
      <c r="N66" s="153"/>
    </row>
    <row r="67" spans="1:14" ht="14.25" x14ac:dyDescent="0.2">
      <c r="A67" s="116" t="s">
        <v>81</v>
      </c>
      <c r="B67" s="118"/>
      <c r="C67" s="118"/>
      <c r="D67" s="4"/>
      <c r="E67" s="89">
        <v>0.37</v>
      </c>
      <c r="F67" s="9">
        <v>2.19</v>
      </c>
      <c r="G67" s="118"/>
      <c r="H67" s="124">
        <f t="shared" si="0"/>
        <v>0.81030000000000002</v>
      </c>
      <c r="I67" s="9"/>
      <c r="J67" s="4"/>
      <c r="K67" s="4"/>
      <c r="L67" s="4"/>
      <c r="M67" s="152"/>
      <c r="N67" s="153"/>
    </row>
    <row r="68" spans="1:14" ht="14.25" x14ac:dyDescent="0.2">
      <c r="A68" s="116" t="s">
        <v>81</v>
      </c>
      <c r="B68" s="118"/>
      <c r="C68" s="118"/>
      <c r="D68" s="4"/>
      <c r="E68" s="89">
        <v>0.37</v>
      </c>
      <c r="F68" s="9">
        <v>2.19</v>
      </c>
      <c r="G68" s="118"/>
      <c r="H68" s="124">
        <f t="shared" si="0"/>
        <v>0.81030000000000002</v>
      </c>
      <c r="I68" s="9"/>
      <c r="J68" s="4"/>
      <c r="K68" s="4"/>
      <c r="L68" s="4"/>
      <c r="M68" s="152"/>
      <c r="N68" s="153"/>
    </row>
    <row r="69" spans="1:14" ht="14.25" x14ac:dyDescent="0.2">
      <c r="A69" s="116" t="s">
        <v>81</v>
      </c>
      <c r="B69" s="118"/>
      <c r="C69" s="118"/>
      <c r="D69" s="4"/>
      <c r="E69" s="89">
        <v>0.37</v>
      </c>
      <c r="F69" s="9">
        <v>2.19</v>
      </c>
      <c r="G69" s="118"/>
      <c r="H69" s="124">
        <f t="shared" si="0"/>
        <v>0.81030000000000002</v>
      </c>
      <c r="I69" s="9"/>
      <c r="J69" s="4"/>
      <c r="K69" s="4"/>
      <c r="L69" s="4"/>
      <c r="M69" s="152"/>
      <c r="N69" s="153"/>
    </row>
    <row r="70" spans="1:14" ht="14.25" x14ac:dyDescent="0.2">
      <c r="A70" s="116" t="s">
        <v>81</v>
      </c>
      <c r="B70" s="118"/>
      <c r="C70" s="118"/>
      <c r="D70" s="4"/>
      <c r="E70" s="89">
        <v>0.37</v>
      </c>
      <c r="F70" s="9">
        <v>2.19</v>
      </c>
      <c r="G70" s="118"/>
      <c r="H70" s="124">
        <f t="shared" si="0"/>
        <v>0.81030000000000002</v>
      </c>
      <c r="I70" s="9"/>
      <c r="J70" s="4"/>
      <c r="K70" s="4"/>
      <c r="L70" s="4"/>
      <c r="M70" s="152"/>
      <c r="N70" s="153"/>
    </row>
    <row r="71" spans="1:14" ht="14.25" x14ac:dyDescent="0.2">
      <c r="A71" s="116" t="s">
        <v>81</v>
      </c>
      <c r="B71" s="118"/>
      <c r="C71" s="118"/>
      <c r="D71" s="4"/>
      <c r="E71" s="89">
        <v>0.37</v>
      </c>
      <c r="F71" s="9">
        <v>2.19</v>
      </c>
      <c r="G71" s="118"/>
      <c r="H71" s="124">
        <f t="shared" si="0"/>
        <v>0.81030000000000002</v>
      </c>
      <c r="I71" s="9"/>
      <c r="J71" s="4"/>
      <c r="K71" s="4"/>
      <c r="L71" s="4"/>
      <c r="M71" s="152"/>
      <c r="N71" s="153"/>
    </row>
    <row r="72" spans="1:14" ht="14.25" x14ac:dyDescent="0.2">
      <c r="A72" s="116" t="s">
        <v>81</v>
      </c>
      <c r="B72" s="118"/>
      <c r="C72" s="118"/>
      <c r="D72" s="4"/>
      <c r="E72" s="89">
        <v>0.37</v>
      </c>
      <c r="F72" s="9">
        <v>2.19</v>
      </c>
      <c r="G72" s="118"/>
      <c r="H72" s="124">
        <f t="shared" si="0"/>
        <v>0.81030000000000002</v>
      </c>
      <c r="I72" s="9"/>
      <c r="J72" s="4"/>
      <c r="K72" s="4"/>
      <c r="L72" s="4"/>
      <c r="M72" s="152"/>
      <c r="N72" s="153"/>
    </row>
    <row r="73" spans="1:14" ht="14.25" x14ac:dyDescent="0.2">
      <c r="A73" s="116" t="s">
        <v>82</v>
      </c>
      <c r="B73" s="118"/>
      <c r="C73" s="118"/>
      <c r="D73" s="4"/>
      <c r="E73" s="89">
        <v>0.7</v>
      </c>
      <c r="F73" s="9">
        <v>6.05</v>
      </c>
      <c r="G73" s="118">
        <v>16</v>
      </c>
      <c r="H73" s="124">
        <f>E73*F73*G73</f>
        <v>67.759999999999991</v>
      </c>
      <c r="I73" s="9"/>
      <c r="J73" s="4"/>
      <c r="K73" s="4"/>
      <c r="L73" s="4"/>
      <c r="M73" s="152"/>
      <c r="N73" s="153"/>
    </row>
    <row r="74" spans="1:14" ht="14.25" x14ac:dyDescent="0.2">
      <c r="A74" s="117" t="s">
        <v>87</v>
      </c>
      <c r="B74" s="118"/>
      <c r="C74" s="118"/>
      <c r="D74" s="4"/>
      <c r="E74" s="89"/>
      <c r="F74" s="9"/>
      <c r="G74" s="118"/>
      <c r="H74" s="124">
        <f>0.38*9</f>
        <v>3.42</v>
      </c>
      <c r="I74" s="9"/>
      <c r="J74" s="4"/>
      <c r="K74" s="4"/>
      <c r="L74" s="4"/>
      <c r="M74" s="152"/>
      <c r="N74" s="153"/>
    </row>
    <row r="75" spans="1:14" ht="14.25" x14ac:dyDescent="0.2">
      <c r="A75" s="117" t="s">
        <v>88</v>
      </c>
      <c r="B75" s="118"/>
      <c r="C75" s="118"/>
      <c r="D75" s="4"/>
      <c r="E75" s="89">
        <v>0.42</v>
      </c>
      <c r="F75" s="9">
        <v>31.6</v>
      </c>
      <c r="G75" s="118">
        <v>3</v>
      </c>
      <c r="H75" s="124">
        <f>E75*F75*G75</f>
        <v>39.816000000000003</v>
      </c>
      <c r="I75" s="9"/>
      <c r="J75" s="4"/>
      <c r="K75" s="4"/>
      <c r="L75" s="4"/>
      <c r="M75" s="152"/>
      <c r="N75" s="153"/>
    </row>
    <row r="76" spans="1:14" ht="14.25" x14ac:dyDescent="0.2">
      <c r="A76" s="117" t="s">
        <v>89</v>
      </c>
      <c r="B76" s="118"/>
      <c r="C76" s="118"/>
      <c r="D76" s="4"/>
      <c r="E76" s="89"/>
      <c r="F76" s="9">
        <v>1.1200000000000001</v>
      </c>
      <c r="G76" s="118">
        <v>14</v>
      </c>
      <c r="H76" s="124">
        <f>F76*G76</f>
        <v>15.680000000000001</v>
      </c>
      <c r="I76" s="9"/>
      <c r="J76" s="4"/>
      <c r="K76" s="4"/>
      <c r="L76" s="4"/>
      <c r="M76" s="152"/>
      <c r="N76" s="153"/>
    </row>
    <row r="77" spans="1:14" ht="14.25" x14ac:dyDescent="0.2">
      <c r="A77" s="117" t="s">
        <v>90</v>
      </c>
      <c r="B77" s="118"/>
      <c r="C77" s="118"/>
      <c r="D77" s="4"/>
      <c r="E77" s="89">
        <v>1.03</v>
      </c>
      <c r="F77" s="9">
        <v>3.6</v>
      </c>
      <c r="G77" s="118">
        <v>8</v>
      </c>
      <c r="H77" s="124">
        <f>(E77*F77*G77)*2</f>
        <v>59.328000000000003</v>
      </c>
      <c r="I77" s="9"/>
      <c r="J77" s="4"/>
      <c r="K77" s="4"/>
      <c r="L77" s="4"/>
      <c r="M77" s="152"/>
      <c r="N77" s="153"/>
    </row>
    <row r="78" spans="1:14" ht="14.25" x14ac:dyDescent="0.2">
      <c r="A78" s="117"/>
      <c r="B78" s="118"/>
      <c r="C78" s="118"/>
      <c r="D78" s="4"/>
      <c r="E78" s="89"/>
      <c r="F78" s="9"/>
      <c r="G78" s="118"/>
      <c r="H78" s="124">
        <f t="shared" ref="H78" si="1">E78*F78*G78</f>
        <v>0</v>
      </c>
      <c r="I78" s="9"/>
      <c r="J78" s="4"/>
      <c r="K78" s="4"/>
      <c r="L78" s="4"/>
      <c r="M78" s="152"/>
      <c r="N78" s="153"/>
    </row>
    <row r="79" spans="1:14" s="38" customFormat="1" ht="19.5" customHeight="1" thickBot="1" x14ac:dyDescent="0.25">
      <c r="A79" s="164" t="s">
        <v>21</v>
      </c>
      <c r="B79" s="165"/>
      <c r="C79" s="165"/>
      <c r="D79" s="165"/>
      <c r="E79" s="165"/>
      <c r="F79" s="165"/>
      <c r="G79" s="122"/>
      <c r="H79" s="111">
        <f>SUM(H7:H78)</f>
        <v>781.19640000000004</v>
      </c>
      <c r="I79" s="122"/>
      <c r="J79" s="122"/>
      <c r="K79" s="122"/>
      <c r="L79" s="122"/>
      <c r="M79" s="122"/>
      <c r="N79" s="123"/>
    </row>
    <row r="80" spans="1:14" s="14" customFormat="1" ht="14.25" x14ac:dyDescent="0.2"/>
    <row r="81" s="14" customFormat="1" ht="14.25" x14ac:dyDescent="0.2"/>
    <row r="82" s="14" customFormat="1" ht="14.25" x14ac:dyDescent="0.2"/>
    <row r="83" s="14" customFormat="1" ht="14.25" x14ac:dyDescent="0.2"/>
    <row r="84" s="14" customFormat="1" ht="14.25" x14ac:dyDescent="0.2"/>
    <row r="85" s="14" customFormat="1" ht="14.25" x14ac:dyDescent="0.2"/>
  </sheetData>
  <mergeCells count="62">
    <mergeCell ref="M77:N77"/>
    <mergeCell ref="M78:N78"/>
    <mergeCell ref="A79:F79"/>
    <mergeCell ref="M71:N71"/>
    <mergeCell ref="M72:N72"/>
    <mergeCell ref="M73:N73"/>
    <mergeCell ref="M74:N74"/>
    <mergeCell ref="M75:N75"/>
    <mergeCell ref="M76:N76"/>
    <mergeCell ref="M70:N70"/>
    <mergeCell ref="M59:N59"/>
    <mergeCell ref="M60:N60"/>
    <mergeCell ref="M61:N61"/>
    <mergeCell ref="M62:N62"/>
    <mergeCell ref="M63:N63"/>
    <mergeCell ref="M64:N64"/>
    <mergeCell ref="M65:N65"/>
    <mergeCell ref="M66:N66"/>
    <mergeCell ref="M67:N67"/>
    <mergeCell ref="M68:N68"/>
    <mergeCell ref="M69:N69"/>
    <mergeCell ref="M58:N58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56:N56"/>
    <mergeCell ref="M57:N57"/>
    <mergeCell ref="M26:N26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14:N14"/>
    <mergeCell ref="A5:A6"/>
    <mergeCell ref="C5:D5"/>
    <mergeCell ref="M5:N5"/>
    <mergeCell ref="M6:N6"/>
    <mergeCell ref="M7:N7"/>
    <mergeCell ref="M8:N8"/>
    <mergeCell ref="M9:N9"/>
    <mergeCell ref="M10:N10"/>
    <mergeCell ref="M11:N11"/>
    <mergeCell ref="M12:N12"/>
    <mergeCell ref="M13:N13"/>
    <mergeCell ref="A4:N4"/>
    <mergeCell ref="A1:I1"/>
    <mergeCell ref="J1:N1"/>
    <mergeCell ref="A2:N2"/>
    <mergeCell ref="A3:N3"/>
  </mergeCells>
  <pageMargins left="0.3" right="0.28999999999999998" top="0.98425196850393704" bottom="0.43307086614173229" header="0.51181102362204722" footer="0.31496062992125984"/>
  <pageSetup paperSize="9" scale="83" fitToHeight="0" orientation="landscape" horizontalDpi="4294967294" verticalDpi="300" r:id="rId1"/>
  <headerFooter alignWithMargins="0"/>
  <rowBreaks count="2" manualBreakCount="2">
    <brk id="34" max="13" man="1"/>
    <brk id="79" max="1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2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97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 t="s">
        <v>83</v>
      </c>
      <c r="B5" s="166"/>
      <c r="C5" s="166"/>
      <c r="D5" s="166"/>
      <c r="E5" s="104" t="s">
        <v>4</v>
      </c>
      <c r="F5" s="104" t="s">
        <v>5</v>
      </c>
      <c r="G5" s="104" t="s">
        <v>6</v>
      </c>
      <c r="H5" s="104" t="s">
        <v>7</v>
      </c>
      <c r="I5" s="104" t="s">
        <v>8</v>
      </c>
      <c r="J5" s="104" t="s">
        <v>9</v>
      </c>
      <c r="K5" s="104" t="s">
        <v>10</v>
      </c>
      <c r="L5" s="104" t="s">
        <v>11</v>
      </c>
      <c r="M5" s="67" t="s">
        <v>1</v>
      </c>
      <c r="N5" s="112"/>
    </row>
    <row r="6" spans="1:14" ht="14.25" x14ac:dyDescent="0.2">
      <c r="A6" s="105"/>
      <c r="B6" s="104"/>
      <c r="C6" s="104"/>
      <c r="D6" s="4"/>
      <c r="E6" s="4" t="s">
        <v>14</v>
      </c>
      <c r="F6" s="104" t="s">
        <v>14</v>
      </c>
      <c r="G6" s="104" t="s">
        <v>14</v>
      </c>
      <c r="H6" s="4" t="s">
        <v>15</v>
      </c>
      <c r="I6" s="110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84</v>
      </c>
      <c r="B7" s="179"/>
      <c r="C7" s="8"/>
      <c r="D7" s="9"/>
      <c r="E7" s="110">
        <v>4.16</v>
      </c>
      <c r="F7" s="110">
        <v>31.6</v>
      </c>
      <c r="G7" s="110"/>
      <c r="H7" s="124">
        <f>E7*F7</f>
        <v>131.45600000000002</v>
      </c>
      <c r="I7" s="110"/>
      <c r="J7" s="110"/>
      <c r="K7" s="110"/>
      <c r="L7" s="110"/>
      <c r="M7" s="166"/>
      <c r="N7" s="167"/>
    </row>
    <row r="8" spans="1:14" s="16" customFormat="1" ht="14.25" x14ac:dyDescent="0.2">
      <c r="A8" s="178" t="s">
        <v>85</v>
      </c>
      <c r="B8" s="179"/>
      <c r="C8" s="8"/>
      <c r="D8" s="9"/>
      <c r="E8" s="110">
        <v>4.16</v>
      </c>
      <c r="F8" s="110">
        <v>31.6</v>
      </c>
      <c r="G8" s="110"/>
      <c r="H8" s="124">
        <f t="shared" ref="H8:H12" si="0">E8*F8</f>
        <v>131.45600000000002</v>
      </c>
      <c r="I8" s="110"/>
      <c r="J8" s="110"/>
      <c r="K8" s="110"/>
      <c r="L8" s="9"/>
      <c r="M8" s="166"/>
      <c r="N8" s="167"/>
    </row>
    <row r="9" spans="1:14" s="16" customFormat="1" ht="14.25" x14ac:dyDescent="0.2">
      <c r="A9" s="178" t="s">
        <v>86</v>
      </c>
      <c r="B9" s="179"/>
      <c r="C9" s="8"/>
      <c r="D9" s="9"/>
      <c r="E9" s="17">
        <v>0.4</v>
      </c>
      <c r="F9" s="110">
        <v>31.6</v>
      </c>
      <c r="G9" s="110"/>
      <c r="H9" s="124">
        <f t="shared" si="0"/>
        <v>12.64</v>
      </c>
      <c r="I9" s="110"/>
      <c r="J9" s="110"/>
      <c r="K9" s="110"/>
      <c r="L9" s="9"/>
      <c r="M9" s="166"/>
      <c r="N9" s="167"/>
    </row>
    <row r="10" spans="1:14" s="16" customFormat="1" ht="15" x14ac:dyDescent="0.2">
      <c r="A10" s="178" t="s">
        <v>86</v>
      </c>
      <c r="B10" s="179"/>
      <c r="C10" s="8"/>
      <c r="D10" s="9"/>
      <c r="E10" s="20">
        <v>0.4</v>
      </c>
      <c r="F10" s="110">
        <v>31.6</v>
      </c>
      <c r="G10" s="9"/>
      <c r="H10" s="124">
        <f t="shared" si="0"/>
        <v>12.64</v>
      </c>
      <c r="I10" s="110"/>
      <c r="J10" s="110"/>
      <c r="K10" s="110"/>
      <c r="L10" s="21"/>
      <c r="M10" s="166"/>
      <c r="N10" s="167"/>
    </row>
    <row r="11" spans="1:14" s="16" customFormat="1" ht="15" x14ac:dyDescent="0.2">
      <c r="A11" s="178" t="s">
        <v>91</v>
      </c>
      <c r="B11" s="179"/>
      <c r="C11" s="8"/>
      <c r="D11" s="9"/>
      <c r="E11" s="8">
        <v>6.16</v>
      </c>
      <c r="F11" s="15">
        <v>3.5</v>
      </c>
      <c r="G11" s="9"/>
      <c r="H11" s="124">
        <f t="shared" si="0"/>
        <v>21.560000000000002</v>
      </c>
      <c r="I11" s="110"/>
      <c r="J11" s="110"/>
      <c r="K11" s="110"/>
      <c r="L11" s="21"/>
      <c r="M11" s="166"/>
      <c r="N11" s="167"/>
    </row>
    <row r="12" spans="1:14" s="16" customFormat="1" ht="14.25" x14ac:dyDescent="0.2">
      <c r="A12" s="178" t="s">
        <v>91</v>
      </c>
      <c r="B12" s="179"/>
      <c r="C12" s="8"/>
      <c r="D12" s="9"/>
      <c r="E12" s="9">
        <v>6.16</v>
      </c>
      <c r="F12" s="9">
        <v>3.5</v>
      </c>
      <c r="G12" s="9"/>
      <c r="H12" s="124">
        <f t="shared" si="0"/>
        <v>21.560000000000002</v>
      </c>
      <c r="I12" s="110"/>
      <c r="J12" s="110"/>
      <c r="K12" s="110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10"/>
      <c r="J13" s="110"/>
      <c r="K13" s="110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10"/>
      <c r="J14" s="9"/>
      <c r="K14" s="110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10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10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10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10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10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10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165"/>
      <c r="G31" s="184"/>
      <c r="H31" s="35">
        <f>SUM(H7:H30)</f>
        <v>331.31200000000001</v>
      </c>
      <c r="I31" s="113"/>
      <c r="J31" s="165"/>
      <c r="K31" s="165"/>
      <c r="L31" s="165"/>
      <c r="M31" s="108"/>
      <c r="N31" s="109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A31:G31"/>
    <mergeCell ref="J31:L31"/>
    <mergeCell ref="A7:B7"/>
    <mergeCell ref="A8:B8"/>
    <mergeCell ref="A9:B9"/>
    <mergeCell ref="A10:B10"/>
    <mergeCell ref="A11:B11"/>
    <mergeCell ref="A12:B12"/>
    <mergeCell ref="M6:N6"/>
    <mergeCell ref="A1:I1"/>
    <mergeCell ref="J1:N1"/>
    <mergeCell ref="A2:N2"/>
    <mergeCell ref="A3:N3"/>
    <mergeCell ref="A4:N4"/>
    <mergeCell ref="A5:B5"/>
    <mergeCell ref="C5:D5"/>
    <mergeCell ref="M18:N18"/>
    <mergeCell ref="M7:N7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M28:N28"/>
    <mergeCell ref="M29:N29"/>
    <mergeCell ref="M30:N30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A9BEE-670D-4C91-B10C-E3798CEC675C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3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98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25" t="s">
        <v>4</v>
      </c>
      <c r="F5" s="125" t="s">
        <v>5</v>
      </c>
      <c r="G5" s="125" t="s">
        <v>6</v>
      </c>
      <c r="H5" s="125" t="s">
        <v>7</v>
      </c>
      <c r="I5" s="125" t="s">
        <v>8</v>
      </c>
      <c r="J5" s="125" t="s">
        <v>9</v>
      </c>
      <c r="K5" s="125" t="s">
        <v>10</v>
      </c>
      <c r="L5" s="125" t="s">
        <v>11</v>
      </c>
      <c r="M5" s="67" t="s">
        <v>1</v>
      </c>
      <c r="N5" s="112"/>
    </row>
    <row r="6" spans="1:14" ht="14.25" x14ac:dyDescent="0.2">
      <c r="A6" s="126"/>
      <c r="B6" s="125"/>
      <c r="C6" s="125"/>
      <c r="D6" s="4"/>
      <c r="E6" s="4" t="s">
        <v>14</v>
      </c>
      <c r="F6" s="125" t="s">
        <v>14</v>
      </c>
      <c r="G6" s="125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99</v>
      </c>
      <c r="B7" s="179"/>
      <c r="C7" s="8"/>
      <c r="D7" s="9"/>
      <c r="E7" s="124"/>
      <c r="F7" s="124">
        <v>34.17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SUM(F7:F30)</f>
        <v>34.17</v>
      </c>
      <c r="G31" s="195"/>
      <c r="H31" s="165"/>
      <c r="I31" s="165"/>
      <c r="J31" s="165"/>
      <c r="K31" s="165"/>
      <c r="L31" s="165"/>
      <c r="M31" s="127"/>
      <c r="N31" s="128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1"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9:N29"/>
    <mergeCell ref="M30:N30"/>
    <mergeCell ref="J31:L31"/>
    <mergeCell ref="A31:E31"/>
    <mergeCell ref="G31:I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6F7F1-14AC-430F-A7A4-4D81A4AB20F2}">
  <sheetPr>
    <tabColor rgb="FFFFFF00"/>
    <pageSetUpPr fitToPage="1"/>
  </sheetPr>
  <dimension ref="A1:N37"/>
  <sheetViews>
    <sheetView view="pageBreakPreview" zoomScaleNormal="75" zoomScaleSheetLayoutView="100" workbookViewId="0">
      <selection activeCell="J12" sqref="J12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0.7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100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25" t="s">
        <v>4</v>
      </c>
      <c r="F5" s="125" t="s">
        <v>5</v>
      </c>
      <c r="G5" s="125" t="s">
        <v>6</v>
      </c>
      <c r="H5" s="125" t="s">
        <v>7</v>
      </c>
      <c r="I5" s="125" t="s">
        <v>8</v>
      </c>
      <c r="J5" s="125" t="s">
        <v>9</v>
      </c>
      <c r="K5" s="125" t="s">
        <v>10</v>
      </c>
      <c r="L5" s="125" t="s">
        <v>11</v>
      </c>
      <c r="M5" s="67" t="s">
        <v>1</v>
      </c>
      <c r="N5" s="112"/>
    </row>
    <row r="6" spans="1:14" ht="14.25" x14ac:dyDescent="0.2">
      <c r="A6" s="126"/>
      <c r="B6" s="125"/>
      <c r="C6" s="125"/>
      <c r="D6" s="4"/>
      <c r="E6" s="4" t="s">
        <v>14</v>
      </c>
      <c r="F6" s="125" t="s">
        <v>14</v>
      </c>
      <c r="G6" s="125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99</v>
      </c>
      <c r="B7" s="179"/>
      <c r="C7" s="8"/>
      <c r="D7" s="9"/>
      <c r="E7" s="124"/>
      <c r="F7" s="124">
        <v>34.17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SUM(F7:F30)</f>
        <v>34.17</v>
      </c>
      <c r="G31" s="195"/>
      <c r="H31" s="165"/>
      <c r="I31" s="165"/>
      <c r="J31" s="165"/>
      <c r="K31" s="165"/>
      <c r="L31" s="165"/>
      <c r="M31" s="127"/>
      <c r="N31" s="128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1"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9:N29"/>
    <mergeCell ref="M30:N30"/>
    <mergeCell ref="A31:E31"/>
    <mergeCell ref="G31:I31"/>
    <mergeCell ref="J31:L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9EACA-2C1F-45BC-94A0-9BF9F0220BF2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5.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101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25" t="s">
        <v>4</v>
      </c>
      <c r="F5" s="125" t="s">
        <v>5</v>
      </c>
      <c r="G5" s="125" t="s">
        <v>6</v>
      </c>
      <c r="H5" s="125" t="s">
        <v>7</v>
      </c>
      <c r="I5" s="125" t="s">
        <v>8</v>
      </c>
      <c r="J5" s="125" t="s">
        <v>9</v>
      </c>
      <c r="K5" s="125" t="s">
        <v>10</v>
      </c>
      <c r="L5" s="125" t="s">
        <v>11</v>
      </c>
      <c r="M5" s="67" t="s">
        <v>1</v>
      </c>
      <c r="N5" s="112"/>
    </row>
    <row r="6" spans="1:14" ht="14.25" x14ac:dyDescent="0.2">
      <c r="A6" s="126"/>
      <c r="B6" s="125"/>
      <c r="C6" s="125"/>
      <c r="D6" s="4"/>
      <c r="E6" s="4" t="s">
        <v>14</v>
      </c>
      <c r="F6" s="125" t="s">
        <v>14</v>
      </c>
      <c r="G6" s="125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123</v>
      </c>
      <c r="B7" s="179"/>
      <c r="C7" s="8"/>
      <c r="D7" s="9"/>
      <c r="E7" s="124"/>
      <c r="F7" s="124">
        <v>31.26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165"/>
      <c r="G31" s="184"/>
      <c r="H31" s="35">
        <f>SUM(H7:H30)</f>
        <v>0</v>
      </c>
      <c r="I31" s="113"/>
      <c r="J31" s="165"/>
      <c r="K31" s="165"/>
      <c r="L31" s="165"/>
      <c r="M31" s="127"/>
      <c r="N31" s="128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  <mergeCell ref="A9:B9"/>
    <mergeCell ref="M9:N9"/>
    <mergeCell ref="A10:B10"/>
    <mergeCell ref="M10:N10"/>
    <mergeCell ref="A11:B11"/>
    <mergeCell ref="M11:N11"/>
    <mergeCell ref="M22:N22"/>
    <mergeCell ref="A12:B12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9:N29"/>
    <mergeCell ref="M30:N30"/>
    <mergeCell ref="A31:G31"/>
    <mergeCell ref="J31:L31"/>
    <mergeCell ref="M23:N23"/>
    <mergeCell ref="M24:N24"/>
    <mergeCell ref="M25:N25"/>
    <mergeCell ref="M26:N26"/>
    <mergeCell ref="M27:N27"/>
    <mergeCell ref="M28:N28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E21F2-6EBA-4060-9F8B-AF988D0B6C1C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7.7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121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25" t="s">
        <v>4</v>
      </c>
      <c r="F5" s="125" t="s">
        <v>5</v>
      </c>
      <c r="G5" s="125" t="s">
        <v>6</v>
      </c>
      <c r="H5" s="125" t="s">
        <v>7</v>
      </c>
      <c r="I5" s="125" t="s">
        <v>8</v>
      </c>
      <c r="J5" s="125" t="s">
        <v>9</v>
      </c>
      <c r="K5" s="125" t="s">
        <v>10</v>
      </c>
      <c r="L5" s="125" t="s">
        <v>11</v>
      </c>
      <c r="M5" s="67" t="s">
        <v>1</v>
      </c>
      <c r="N5" s="112"/>
    </row>
    <row r="6" spans="1:14" ht="14.25" x14ac:dyDescent="0.2">
      <c r="A6" s="126"/>
      <c r="B6" s="125"/>
      <c r="C6" s="125"/>
      <c r="D6" s="4"/>
      <c r="E6" s="4" t="s">
        <v>14</v>
      </c>
      <c r="F6" s="125" t="s">
        <v>14</v>
      </c>
      <c r="G6" s="125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123</v>
      </c>
      <c r="B7" s="179"/>
      <c r="C7" s="8"/>
      <c r="D7" s="9"/>
      <c r="E7" s="124"/>
      <c r="F7" s="124">
        <v>31.26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SUM(F7:F30)</f>
        <v>31.26</v>
      </c>
      <c r="G31" s="195"/>
      <c r="H31" s="165"/>
      <c r="I31" s="165"/>
      <c r="J31" s="165"/>
      <c r="K31" s="165"/>
      <c r="L31" s="165"/>
      <c r="M31" s="127"/>
      <c r="N31" s="128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1"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9:N29"/>
    <mergeCell ref="M30:N30"/>
    <mergeCell ref="A31:E31"/>
    <mergeCell ref="G31:I31"/>
    <mergeCell ref="J31:L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BEF38-91DC-44CF-BA50-68EF0CAE02BB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7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122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4" t="s">
        <v>4</v>
      </c>
      <c r="F5" s="134" t="s">
        <v>5</v>
      </c>
      <c r="G5" s="134" t="s">
        <v>6</v>
      </c>
      <c r="H5" s="134" t="s">
        <v>7</v>
      </c>
      <c r="I5" s="134" t="s">
        <v>8</v>
      </c>
      <c r="J5" s="134" t="s">
        <v>9</v>
      </c>
      <c r="K5" s="134" t="s">
        <v>10</v>
      </c>
      <c r="L5" s="134" t="s">
        <v>11</v>
      </c>
      <c r="M5" s="67" t="s">
        <v>1</v>
      </c>
      <c r="N5" s="112"/>
    </row>
    <row r="6" spans="1:14" ht="14.25" x14ac:dyDescent="0.2">
      <c r="A6" s="135"/>
      <c r="B6" s="134"/>
      <c r="C6" s="134"/>
      <c r="D6" s="4"/>
      <c r="E6" s="4" t="s">
        <v>14</v>
      </c>
      <c r="F6" s="134" t="s">
        <v>14</v>
      </c>
      <c r="G6" s="134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178" t="s">
        <v>116</v>
      </c>
      <c r="B7" s="179"/>
      <c r="C7" s="8"/>
      <c r="D7" s="9"/>
      <c r="E7" s="124"/>
      <c r="F7" s="124"/>
      <c r="G7" s="124"/>
      <c r="H7" s="124"/>
      <c r="I7" s="124"/>
      <c r="J7" s="124">
        <v>0.95</v>
      </c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SUM(J7:J30)</f>
        <v>0.95</v>
      </c>
      <c r="G31" s="195"/>
      <c r="H31" s="165"/>
      <c r="I31" s="165"/>
      <c r="J31" s="165"/>
      <c r="K31" s="165"/>
      <c r="L31" s="165"/>
      <c r="M31" s="136"/>
      <c r="N31" s="137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1">
    <mergeCell ref="A4:N4"/>
    <mergeCell ref="A1:I1"/>
    <mergeCell ref="J1:N1"/>
    <mergeCell ref="A2:N2"/>
    <mergeCell ref="A3:N3"/>
    <mergeCell ref="A5:B5"/>
    <mergeCell ref="C5:D5"/>
    <mergeCell ref="M6:N6"/>
    <mergeCell ref="M7:N7"/>
    <mergeCell ref="M8:N8"/>
    <mergeCell ref="A7:B7"/>
    <mergeCell ref="A8:B8"/>
    <mergeCell ref="M26:N26"/>
    <mergeCell ref="M27:N27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16:N16"/>
    <mergeCell ref="A9:B9"/>
    <mergeCell ref="M9:N9"/>
    <mergeCell ref="A10:B10"/>
    <mergeCell ref="M10:N10"/>
    <mergeCell ref="A11:B11"/>
    <mergeCell ref="A12:B12"/>
    <mergeCell ref="M12:N12"/>
    <mergeCell ref="M13:N13"/>
    <mergeCell ref="M14:N14"/>
    <mergeCell ref="M15:N15"/>
    <mergeCell ref="M11:N11"/>
    <mergeCell ref="M29:N29"/>
    <mergeCell ref="M30:N30"/>
    <mergeCell ref="A31:E31"/>
    <mergeCell ref="G31:I31"/>
    <mergeCell ref="J31:L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4AAA5-4E70-4043-A237-B7B41D456AE0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0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102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25" t="s">
        <v>4</v>
      </c>
      <c r="F5" s="100" t="s">
        <v>9</v>
      </c>
      <c r="G5" s="125" t="s">
        <v>6</v>
      </c>
      <c r="H5" s="125" t="s">
        <v>7</v>
      </c>
      <c r="I5" s="125" t="s">
        <v>8</v>
      </c>
      <c r="J5" s="125"/>
      <c r="K5" s="125" t="s">
        <v>10</v>
      </c>
      <c r="L5" s="125" t="s">
        <v>11</v>
      </c>
      <c r="M5" s="67" t="s">
        <v>1</v>
      </c>
      <c r="N5" s="112"/>
    </row>
    <row r="6" spans="1:14" ht="14.25" x14ac:dyDescent="0.2">
      <c r="A6" s="126"/>
      <c r="B6" s="125"/>
      <c r="C6" s="125"/>
      <c r="D6" s="4"/>
      <c r="E6" s="4" t="s">
        <v>14</v>
      </c>
      <c r="F6" s="100" t="s">
        <v>104</v>
      </c>
      <c r="G6" s="125" t="s">
        <v>14</v>
      </c>
      <c r="H6" s="4" t="s">
        <v>15</v>
      </c>
      <c r="I6" s="124" t="s">
        <v>16</v>
      </c>
      <c r="J6" s="4"/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196" t="s">
        <v>103</v>
      </c>
      <c r="B7" s="197"/>
      <c r="C7" s="8"/>
      <c r="D7" s="9"/>
      <c r="E7" s="124"/>
      <c r="F7" s="124">
        <v>1.1499999999999999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198"/>
      <c r="B8" s="19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SUM(F7:F30)</f>
        <v>1.1499999999999999</v>
      </c>
      <c r="G31" s="195"/>
      <c r="H31" s="165"/>
      <c r="I31" s="165"/>
      <c r="J31" s="165"/>
      <c r="K31" s="165"/>
      <c r="L31" s="165"/>
      <c r="M31" s="127"/>
      <c r="N31" s="128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A4:N4"/>
    <mergeCell ref="A1:I1"/>
    <mergeCell ref="J1:N1"/>
    <mergeCell ref="A2:N2"/>
    <mergeCell ref="A3:N3"/>
    <mergeCell ref="A5:B5"/>
    <mergeCell ref="C5:D5"/>
    <mergeCell ref="M6:N6"/>
    <mergeCell ref="M7:N7"/>
    <mergeCell ref="M8:N8"/>
    <mergeCell ref="A7:B8"/>
    <mergeCell ref="M27:N27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16:N16"/>
    <mergeCell ref="A9:B9"/>
    <mergeCell ref="M9:N9"/>
    <mergeCell ref="A10:B10"/>
    <mergeCell ref="M10:N10"/>
    <mergeCell ref="A11:B11"/>
    <mergeCell ref="A12:B12"/>
    <mergeCell ref="M12:N12"/>
    <mergeCell ref="M13:N13"/>
    <mergeCell ref="M14:N14"/>
    <mergeCell ref="M15:N15"/>
    <mergeCell ref="M11:N11"/>
    <mergeCell ref="M29:N29"/>
    <mergeCell ref="M30:N30"/>
    <mergeCell ref="A31:E31"/>
    <mergeCell ref="G31:I31"/>
    <mergeCell ref="J31:L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0E515-22FC-46DF-9CDB-5659947B7B97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7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105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25" t="s">
        <v>4</v>
      </c>
      <c r="F5" s="125" t="s">
        <v>5</v>
      </c>
      <c r="G5" s="125" t="s">
        <v>6</v>
      </c>
      <c r="H5" s="125" t="s">
        <v>7</v>
      </c>
      <c r="I5" s="125" t="s">
        <v>8</v>
      </c>
      <c r="J5" s="125" t="s">
        <v>9</v>
      </c>
      <c r="K5" s="125" t="s">
        <v>10</v>
      </c>
      <c r="L5" s="125" t="s">
        <v>11</v>
      </c>
      <c r="M5" s="67" t="s">
        <v>1</v>
      </c>
      <c r="N5" s="112"/>
    </row>
    <row r="6" spans="1:14" ht="14.25" x14ac:dyDescent="0.2">
      <c r="A6" s="126"/>
      <c r="B6" s="125"/>
      <c r="C6" s="125"/>
      <c r="D6" s="4"/>
      <c r="E6" s="4" t="s">
        <v>14</v>
      </c>
      <c r="F6" s="125" t="s">
        <v>14</v>
      </c>
      <c r="G6" s="125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196" t="s">
        <v>106</v>
      </c>
      <c r="B7" s="197"/>
      <c r="C7" s="8"/>
      <c r="D7" s="9"/>
      <c r="E7" s="124">
        <v>5.5810000000000004</v>
      </c>
      <c r="F7" s="124">
        <v>2</v>
      </c>
      <c r="G7" s="124"/>
      <c r="H7" s="124">
        <f>F7*E7</f>
        <v>11.162000000000001</v>
      </c>
      <c r="I7" s="124"/>
      <c r="J7" s="124"/>
      <c r="K7" s="124"/>
      <c r="L7" s="124"/>
      <c r="M7" s="166"/>
      <c r="N7" s="167"/>
    </row>
    <row r="8" spans="1:14" s="16" customFormat="1" ht="14.25" x14ac:dyDescent="0.2">
      <c r="A8" s="198"/>
      <c r="B8" s="19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SUM(H7:H30)</f>
        <v>11.162000000000001</v>
      </c>
      <c r="G31" s="195"/>
      <c r="H31" s="165"/>
      <c r="I31" s="165"/>
      <c r="J31" s="165"/>
      <c r="K31" s="165"/>
      <c r="L31" s="165"/>
      <c r="M31" s="127"/>
      <c r="N31" s="128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A4:N4"/>
    <mergeCell ref="A1:I1"/>
    <mergeCell ref="J1:N1"/>
    <mergeCell ref="A2:N2"/>
    <mergeCell ref="A3:N3"/>
    <mergeCell ref="A5:B5"/>
    <mergeCell ref="C5:D5"/>
    <mergeCell ref="M6:N6"/>
    <mergeCell ref="M7:N7"/>
    <mergeCell ref="M8:N8"/>
    <mergeCell ref="A7:B8"/>
    <mergeCell ref="M27:N27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16:N16"/>
    <mergeCell ref="A9:B9"/>
    <mergeCell ref="M9:N9"/>
    <mergeCell ref="A10:B10"/>
    <mergeCell ref="M10:N10"/>
    <mergeCell ref="A11:B11"/>
    <mergeCell ref="A12:B12"/>
    <mergeCell ref="M12:N12"/>
    <mergeCell ref="M13:N13"/>
    <mergeCell ref="M14:N14"/>
    <mergeCell ref="M15:N15"/>
    <mergeCell ref="M11:N11"/>
    <mergeCell ref="M29:N29"/>
    <mergeCell ref="M30:N30"/>
    <mergeCell ref="A31:E31"/>
    <mergeCell ref="G31:I31"/>
    <mergeCell ref="J31:L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E4868-2DAF-41C3-9F7B-DFF04D2EF60C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6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115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4" t="s">
        <v>4</v>
      </c>
      <c r="F5" s="134" t="s">
        <v>5</v>
      </c>
      <c r="G5" s="134" t="s">
        <v>6</v>
      </c>
      <c r="H5" s="134" t="s">
        <v>7</v>
      </c>
      <c r="I5" s="134" t="s">
        <v>8</v>
      </c>
      <c r="J5" s="134" t="s">
        <v>9</v>
      </c>
      <c r="K5" s="134" t="s">
        <v>10</v>
      </c>
      <c r="L5" s="134" t="s">
        <v>11</v>
      </c>
      <c r="M5" s="67" t="s">
        <v>1</v>
      </c>
      <c r="N5" s="112"/>
    </row>
    <row r="6" spans="1:14" ht="14.25" x14ac:dyDescent="0.2">
      <c r="A6" s="135"/>
      <c r="B6" s="134"/>
      <c r="C6" s="134"/>
      <c r="D6" s="4"/>
      <c r="E6" s="4" t="s">
        <v>14</v>
      </c>
      <c r="F6" s="134" t="s">
        <v>14</v>
      </c>
      <c r="G6" s="134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116</v>
      </c>
      <c r="B7" s="179"/>
      <c r="C7" s="8"/>
      <c r="D7" s="9"/>
      <c r="E7" s="124">
        <v>4.9000000000000004</v>
      </c>
      <c r="F7" s="124">
        <v>0.5</v>
      </c>
      <c r="G7" s="124">
        <v>0.3</v>
      </c>
      <c r="H7" s="124"/>
      <c r="I7" s="124">
        <f>E7*F7*G7</f>
        <v>0.73499999999999999</v>
      </c>
      <c r="J7" s="124"/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142">
        <f>SUM(I7:I30)</f>
        <v>0.73499999999999999</v>
      </c>
      <c r="G31" s="195"/>
      <c r="H31" s="165"/>
      <c r="I31" s="165"/>
      <c r="J31" s="165"/>
      <c r="K31" s="165"/>
      <c r="L31" s="165"/>
      <c r="M31" s="136"/>
      <c r="N31" s="137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1"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9:N29"/>
    <mergeCell ref="M30:N30"/>
    <mergeCell ref="A31:E31"/>
    <mergeCell ref="G31:I31"/>
    <mergeCell ref="J31:L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9F8E5-40DA-4128-871B-FD9DDDBB4BE8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2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117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4" t="s">
        <v>4</v>
      </c>
      <c r="F5" s="134" t="s">
        <v>5</v>
      </c>
      <c r="G5" s="134" t="s">
        <v>6</v>
      </c>
      <c r="H5" s="134" t="s">
        <v>7</v>
      </c>
      <c r="I5" s="134" t="s">
        <v>8</v>
      </c>
      <c r="J5" s="100" t="s">
        <v>9</v>
      </c>
      <c r="K5" s="134" t="s">
        <v>10</v>
      </c>
      <c r="L5" s="134" t="s">
        <v>11</v>
      </c>
      <c r="M5" s="67" t="s">
        <v>1</v>
      </c>
      <c r="N5" s="112"/>
    </row>
    <row r="6" spans="1:14" ht="14.25" x14ac:dyDescent="0.2">
      <c r="A6" s="135"/>
      <c r="B6" s="134"/>
      <c r="C6" s="134"/>
      <c r="D6" s="4"/>
      <c r="E6" s="4" t="s">
        <v>14</v>
      </c>
      <c r="F6" s="134" t="s">
        <v>14</v>
      </c>
      <c r="G6" s="134" t="s">
        <v>14</v>
      </c>
      <c r="H6" s="4" t="s">
        <v>15</v>
      </c>
      <c r="I6" s="124" t="s">
        <v>16</v>
      </c>
      <c r="J6" s="100" t="s">
        <v>104</v>
      </c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178" t="s">
        <v>116</v>
      </c>
      <c r="B7" s="179"/>
      <c r="C7" s="8"/>
      <c r="D7" s="9"/>
      <c r="E7" s="124">
        <v>1</v>
      </c>
      <c r="F7" s="124">
        <v>4.9000000000000004</v>
      </c>
      <c r="G7" s="124">
        <v>3</v>
      </c>
      <c r="H7" s="124"/>
      <c r="I7" s="124"/>
      <c r="J7" s="124">
        <f>G7*F7*E7</f>
        <v>14.700000000000001</v>
      </c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SUM(J7:J30)</f>
        <v>14.700000000000001</v>
      </c>
      <c r="G31" s="195"/>
      <c r="H31" s="165"/>
      <c r="I31" s="165"/>
      <c r="J31" s="165"/>
      <c r="K31" s="165"/>
      <c r="L31" s="165"/>
      <c r="M31" s="136"/>
      <c r="N31" s="137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1">
    <mergeCell ref="A4:N4"/>
    <mergeCell ref="A1:I1"/>
    <mergeCell ref="J1:N1"/>
    <mergeCell ref="A2:N2"/>
    <mergeCell ref="A3:N3"/>
    <mergeCell ref="A5:B5"/>
    <mergeCell ref="C5:D5"/>
    <mergeCell ref="M6:N6"/>
    <mergeCell ref="M7:N7"/>
    <mergeCell ref="M8:N8"/>
    <mergeCell ref="A7:B7"/>
    <mergeCell ref="A8:B8"/>
    <mergeCell ref="M26:N26"/>
    <mergeCell ref="M27:N27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16:N16"/>
    <mergeCell ref="A9:B9"/>
    <mergeCell ref="M9:N9"/>
    <mergeCell ref="A10:B10"/>
    <mergeCell ref="M10:N10"/>
    <mergeCell ref="A11:B11"/>
    <mergeCell ref="A12:B12"/>
    <mergeCell ref="M12:N12"/>
    <mergeCell ref="M13:N13"/>
    <mergeCell ref="M14:N14"/>
    <mergeCell ref="M15:N15"/>
    <mergeCell ref="M11:N11"/>
    <mergeCell ref="M29:N29"/>
    <mergeCell ref="M30:N30"/>
    <mergeCell ref="A31:E31"/>
    <mergeCell ref="G31:I31"/>
    <mergeCell ref="J31:L31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B5B0B-5818-4F8A-A106-35FA79AE8B4C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4.42578125" bestFit="1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7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124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0" t="s">
        <v>4</v>
      </c>
      <c r="F5" s="100" t="s">
        <v>108</v>
      </c>
      <c r="G5" s="130" t="s">
        <v>6</v>
      </c>
      <c r="H5" s="130" t="s">
        <v>7</v>
      </c>
      <c r="I5" s="130" t="s">
        <v>8</v>
      </c>
      <c r="J5" s="130"/>
      <c r="K5" s="130" t="s">
        <v>10</v>
      </c>
      <c r="L5" s="130" t="s">
        <v>11</v>
      </c>
      <c r="M5" s="67" t="s">
        <v>1</v>
      </c>
      <c r="N5" s="112"/>
    </row>
    <row r="6" spans="1:14" ht="14.25" x14ac:dyDescent="0.2">
      <c r="A6" s="131"/>
      <c r="B6" s="130"/>
      <c r="C6" s="130"/>
      <c r="D6" s="4"/>
      <c r="E6" s="4" t="s">
        <v>14</v>
      </c>
      <c r="F6" s="100" t="s">
        <v>25</v>
      </c>
      <c r="G6" s="130" t="s">
        <v>14</v>
      </c>
      <c r="H6" s="4" t="s">
        <v>15</v>
      </c>
      <c r="I6" s="124" t="s">
        <v>16</v>
      </c>
      <c r="J6" s="4"/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200" t="s">
        <v>107</v>
      </c>
      <c r="B7" s="201"/>
      <c r="C7" s="8"/>
      <c r="D7" s="9"/>
      <c r="E7" s="124"/>
      <c r="F7" s="124">
        <v>10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202"/>
      <c r="B8" s="203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SUM(F7:F30)</f>
        <v>10</v>
      </c>
      <c r="G31" s="195"/>
      <c r="H31" s="165"/>
      <c r="I31" s="165"/>
      <c r="J31" s="165"/>
      <c r="K31" s="165"/>
      <c r="L31" s="165"/>
      <c r="M31" s="132"/>
      <c r="N31" s="133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M29:N29"/>
    <mergeCell ref="M30:N30"/>
    <mergeCell ref="A31:E31"/>
    <mergeCell ref="G31:I31"/>
    <mergeCell ref="J31:L31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A5:B5"/>
    <mergeCell ref="C5:D5"/>
    <mergeCell ref="M6:N6"/>
    <mergeCell ref="A7:B8"/>
    <mergeCell ref="M7:N7"/>
    <mergeCell ref="M8:N8"/>
    <mergeCell ref="A4:N4"/>
    <mergeCell ref="A1:I1"/>
    <mergeCell ref="J1:N1"/>
    <mergeCell ref="A2:N2"/>
    <mergeCell ref="A3:N3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5" fitToHeight="10" orientation="landscape" horizontalDpi="4294967295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D1A40-2CE3-468A-91DB-2756FDE6A874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0.7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125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0" t="s">
        <v>4</v>
      </c>
      <c r="F5" s="130" t="s">
        <v>5</v>
      </c>
      <c r="G5" s="130" t="s">
        <v>6</v>
      </c>
      <c r="H5" s="130" t="s">
        <v>7</v>
      </c>
      <c r="I5" s="130" t="s">
        <v>8</v>
      </c>
      <c r="J5" s="130" t="s">
        <v>9</v>
      </c>
      <c r="K5" s="130" t="s">
        <v>10</v>
      </c>
      <c r="L5" s="130" t="s">
        <v>11</v>
      </c>
      <c r="M5" s="67" t="s">
        <v>1</v>
      </c>
      <c r="N5" s="112"/>
    </row>
    <row r="6" spans="1:14" ht="14.25" x14ac:dyDescent="0.2">
      <c r="A6" s="131"/>
      <c r="B6" s="130"/>
      <c r="C6" s="130"/>
      <c r="D6" s="4"/>
      <c r="E6" s="4" t="s">
        <v>14</v>
      </c>
      <c r="F6" s="130" t="s">
        <v>14</v>
      </c>
      <c r="G6" s="130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200" t="s">
        <v>109</v>
      </c>
      <c r="B7" s="201"/>
      <c r="C7" s="8"/>
      <c r="D7" s="9"/>
      <c r="E7" s="124">
        <v>186</v>
      </c>
      <c r="F7" s="124"/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202"/>
      <c r="B8" s="203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SUM(E7:E30)</f>
        <v>186</v>
      </c>
      <c r="G31" s="195"/>
      <c r="H31" s="165"/>
      <c r="I31" s="165"/>
      <c r="J31" s="165"/>
      <c r="K31" s="165"/>
      <c r="L31" s="165"/>
      <c r="M31" s="132"/>
      <c r="N31" s="133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M29:N29"/>
    <mergeCell ref="M30:N30"/>
    <mergeCell ref="A31:E31"/>
    <mergeCell ref="G31:I31"/>
    <mergeCell ref="J31:L31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A5:B5"/>
    <mergeCell ref="C5:D5"/>
    <mergeCell ref="M6:N6"/>
    <mergeCell ref="A7:B8"/>
    <mergeCell ref="M7:N7"/>
    <mergeCell ref="M8:N8"/>
    <mergeCell ref="A4:N4"/>
    <mergeCell ref="A1:I1"/>
    <mergeCell ref="J1:N1"/>
    <mergeCell ref="A2:N2"/>
    <mergeCell ref="A3:N3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E8BAC-67A1-4E55-8D0F-F9CC93A1BFFF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4.42578125" bestFit="1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7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126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0" t="s">
        <v>4</v>
      </c>
      <c r="F5" s="100" t="s">
        <v>108</v>
      </c>
      <c r="G5" s="130" t="s">
        <v>6</v>
      </c>
      <c r="H5" s="130" t="s">
        <v>7</v>
      </c>
      <c r="I5" s="130" t="s">
        <v>8</v>
      </c>
      <c r="J5" s="130" t="s">
        <v>9</v>
      </c>
      <c r="K5" s="130" t="s">
        <v>10</v>
      </c>
      <c r="L5" s="130" t="s">
        <v>11</v>
      </c>
      <c r="M5" s="67" t="s">
        <v>1</v>
      </c>
      <c r="N5" s="112"/>
    </row>
    <row r="6" spans="1:14" ht="14.25" x14ac:dyDescent="0.2">
      <c r="A6" s="131"/>
      <c r="B6" s="130"/>
      <c r="C6" s="130"/>
      <c r="D6" s="4"/>
      <c r="E6" s="4" t="s">
        <v>14</v>
      </c>
      <c r="F6" s="100" t="s">
        <v>25</v>
      </c>
      <c r="G6" s="130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110</v>
      </c>
      <c r="B7" s="179"/>
      <c r="C7" s="8"/>
      <c r="D7" s="9"/>
      <c r="E7" s="124"/>
      <c r="F7" s="124">
        <v>4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SUM(F7:F30)</f>
        <v>4</v>
      </c>
      <c r="G31" s="195"/>
      <c r="H31" s="165"/>
      <c r="I31" s="165"/>
      <c r="J31" s="165"/>
      <c r="K31" s="165"/>
      <c r="L31" s="165"/>
      <c r="M31" s="132"/>
      <c r="N31" s="133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1">
    <mergeCell ref="M29:N29"/>
    <mergeCell ref="M30:N30"/>
    <mergeCell ref="A31:E31"/>
    <mergeCell ref="G31:I31"/>
    <mergeCell ref="J31:L31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5" fitToHeight="10" orientation="landscape" horizontalDpi="4294967295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17321-D4CC-4C16-A9EE-33FBC8C1266A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0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127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8" t="s">
        <v>10</v>
      </c>
      <c r="F5" s="138" t="s">
        <v>5</v>
      </c>
      <c r="G5" s="138" t="s">
        <v>6</v>
      </c>
      <c r="H5" s="138" t="s">
        <v>7</v>
      </c>
      <c r="I5" s="138" t="s">
        <v>8</v>
      </c>
      <c r="J5" s="138" t="s">
        <v>9</v>
      </c>
      <c r="K5" s="138" t="s">
        <v>10</v>
      </c>
      <c r="L5" s="138" t="s">
        <v>11</v>
      </c>
      <c r="M5" s="67" t="s">
        <v>1</v>
      </c>
      <c r="N5" s="112"/>
    </row>
    <row r="6" spans="1:14" ht="14.25" x14ac:dyDescent="0.2">
      <c r="A6" s="139"/>
      <c r="B6" s="138"/>
      <c r="C6" s="138"/>
      <c r="D6" s="4"/>
      <c r="E6" s="4" t="s">
        <v>18</v>
      </c>
      <c r="F6" s="138" t="s">
        <v>14</v>
      </c>
      <c r="G6" s="138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200" t="s">
        <v>119</v>
      </c>
      <c r="B7" s="201"/>
      <c r="C7" s="8"/>
      <c r="D7" s="9"/>
      <c r="E7" s="124">
        <v>4</v>
      </c>
      <c r="F7" s="124"/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202"/>
      <c r="B8" s="203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SUM(E7:E30)</f>
        <v>4</v>
      </c>
      <c r="G31" s="195"/>
      <c r="H31" s="165"/>
      <c r="I31" s="165"/>
      <c r="J31" s="165"/>
      <c r="K31" s="165"/>
      <c r="L31" s="165"/>
      <c r="M31" s="140"/>
      <c r="N31" s="141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M29:N29"/>
    <mergeCell ref="M30:N30"/>
    <mergeCell ref="A31:E31"/>
    <mergeCell ref="G31:I31"/>
    <mergeCell ref="J31:L31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A5:B5"/>
    <mergeCell ref="C5:D5"/>
    <mergeCell ref="M6:N6"/>
    <mergeCell ref="A7:B8"/>
    <mergeCell ref="M7:N7"/>
    <mergeCell ref="M8:N8"/>
    <mergeCell ref="A4:N4"/>
    <mergeCell ref="A1:I1"/>
    <mergeCell ref="J1:N1"/>
    <mergeCell ref="A2:N2"/>
    <mergeCell ref="A3:N3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B0968-8D88-463E-9F90-9D6815AD5AD8}">
  <sheetPr>
    <tabColor rgb="FFFFFF00"/>
    <pageSetUpPr fitToPage="1"/>
  </sheetPr>
  <dimension ref="A1:N26"/>
  <sheetViews>
    <sheetView view="pageBreakPreview" zoomScaleNormal="75" zoomScaleSheetLayoutView="100" workbookViewId="0">
      <selection activeCell="M23" sqref="M23:N2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4.42578125" bestFit="1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57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128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38" t="s">
        <v>4</v>
      </c>
      <c r="F5" s="100" t="s">
        <v>108</v>
      </c>
      <c r="G5" s="138" t="s">
        <v>6</v>
      </c>
      <c r="H5" s="138" t="s">
        <v>7</v>
      </c>
      <c r="I5" s="138" t="s">
        <v>8</v>
      </c>
      <c r="J5" s="138" t="s">
        <v>9</v>
      </c>
      <c r="K5" s="138" t="s">
        <v>10</v>
      </c>
      <c r="L5" s="138" t="s">
        <v>11</v>
      </c>
      <c r="M5" s="67" t="s">
        <v>1</v>
      </c>
      <c r="N5" s="112"/>
    </row>
    <row r="6" spans="1:14" ht="14.25" x14ac:dyDescent="0.2">
      <c r="A6" s="139"/>
      <c r="B6" s="138"/>
      <c r="C6" s="138"/>
      <c r="D6" s="4"/>
      <c r="E6" s="4" t="s">
        <v>14</v>
      </c>
      <c r="F6" s="100" t="s">
        <v>25</v>
      </c>
      <c r="G6" s="138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 t="s">
        <v>118</v>
      </c>
      <c r="B7" s="179"/>
      <c r="C7" s="8"/>
      <c r="D7" s="9"/>
      <c r="E7" s="124"/>
      <c r="F7" s="124">
        <v>2</v>
      </c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178"/>
      <c r="B8" s="179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4" customFormat="1" ht="14.25" x14ac:dyDescent="0.2">
      <c r="A9" s="6"/>
      <c r="B9" s="11"/>
      <c r="C9" s="11"/>
      <c r="D9" s="18"/>
      <c r="E9" s="22"/>
      <c r="F9" s="22"/>
      <c r="G9" s="22"/>
      <c r="H9" s="22"/>
      <c r="I9" s="22"/>
      <c r="J9" s="22"/>
      <c r="K9" s="22"/>
      <c r="L9" s="22"/>
      <c r="M9" s="166"/>
      <c r="N9" s="167"/>
    </row>
    <row r="10" spans="1:14" s="14" customFormat="1" ht="14.25" x14ac:dyDescent="0.2">
      <c r="A10" s="23"/>
      <c r="B10" s="24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166"/>
      <c r="N10" s="167"/>
    </row>
    <row r="11" spans="1:14" s="33" customFormat="1" ht="15.75" x14ac:dyDescent="0.25">
      <c r="A11" s="27"/>
      <c r="B11" s="28"/>
      <c r="C11" s="28"/>
      <c r="D11" s="28"/>
      <c r="E11" s="29"/>
      <c r="F11" s="30"/>
      <c r="G11" s="30"/>
      <c r="H11" s="30"/>
      <c r="I11" s="30"/>
      <c r="J11" s="30"/>
      <c r="K11" s="31"/>
      <c r="L11" s="30"/>
      <c r="M11" s="166"/>
      <c r="N11" s="167"/>
    </row>
    <row r="12" spans="1:14" s="33" customFormat="1" ht="15.75" x14ac:dyDescent="0.25">
      <c r="A12" s="27"/>
      <c r="B12" s="28"/>
      <c r="C12" s="28"/>
      <c r="D12" s="28"/>
      <c r="E12" s="29"/>
      <c r="F12" s="34"/>
      <c r="G12" s="30"/>
      <c r="H12" s="34"/>
      <c r="I12" s="30"/>
      <c r="J12" s="30"/>
      <c r="K12" s="30"/>
      <c r="L12" s="30"/>
      <c r="M12" s="166"/>
      <c r="N12" s="167"/>
    </row>
    <row r="13" spans="1:14" s="38" customFormat="1" ht="19.5" customHeight="1" thickBot="1" x14ac:dyDescent="0.25">
      <c r="A13" s="164" t="s">
        <v>0</v>
      </c>
      <c r="B13" s="165"/>
      <c r="C13" s="165"/>
      <c r="D13" s="165"/>
      <c r="E13" s="165"/>
      <c r="F13" s="35">
        <f>SUM(F7:F12)</f>
        <v>2</v>
      </c>
      <c r="G13" s="195"/>
      <c r="H13" s="165"/>
      <c r="I13" s="165"/>
      <c r="J13" s="165"/>
      <c r="K13" s="165"/>
      <c r="L13" s="165"/>
      <c r="M13" s="140"/>
      <c r="N13" s="141"/>
    </row>
    <row r="14" spans="1:14" s="14" customFormat="1" ht="61.5" customHeight="1" x14ac:dyDescent="0.2">
      <c r="A14" s="155"/>
      <c r="B14" s="156"/>
      <c r="C14" s="156"/>
      <c r="D14" s="156"/>
      <c r="E14" s="156"/>
      <c r="F14" s="156"/>
      <c r="G14" s="156"/>
      <c r="H14" s="156"/>
      <c r="I14" s="157"/>
      <c r="J14" s="158" t="s">
        <v>23</v>
      </c>
      <c r="K14" s="159"/>
      <c r="L14" s="159"/>
      <c r="M14" s="159"/>
      <c r="N14" s="160"/>
    </row>
    <row r="15" spans="1:14" s="14" customFormat="1" ht="14.25" x14ac:dyDescent="0.2">
      <c r="A15" s="161" t="s">
        <v>22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3"/>
    </row>
    <row r="16" spans="1:14" s="14" customFormat="1" ht="14.25" x14ac:dyDescent="0.2">
      <c r="A16" s="168" t="s">
        <v>26</v>
      </c>
      <c r="B16" s="169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70"/>
    </row>
    <row r="17" spans="1:14" s="14" customFormat="1" ht="15.75" x14ac:dyDescent="0.2">
      <c r="A17" s="180" t="s">
        <v>120</v>
      </c>
      <c r="B17" s="181"/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2"/>
    </row>
    <row r="18" spans="1:14" x14ac:dyDescent="0.2">
      <c r="A18" s="183"/>
      <c r="B18" s="166"/>
      <c r="C18" s="166"/>
      <c r="D18" s="166"/>
      <c r="E18" s="143" t="s">
        <v>4</v>
      </c>
      <c r="F18" s="100" t="s">
        <v>108</v>
      </c>
      <c r="G18" s="143" t="s">
        <v>6</v>
      </c>
      <c r="H18" s="143" t="s">
        <v>7</v>
      </c>
      <c r="I18" s="143" t="s">
        <v>8</v>
      </c>
      <c r="J18" s="143" t="s">
        <v>9</v>
      </c>
      <c r="K18" s="143" t="s">
        <v>10</v>
      </c>
      <c r="L18" s="143" t="s">
        <v>11</v>
      </c>
      <c r="M18" s="67" t="s">
        <v>1</v>
      </c>
      <c r="N18" s="112"/>
    </row>
    <row r="19" spans="1:14" ht="14.25" x14ac:dyDescent="0.2">
      <c r="A19" s="144"/>
      <c r="B19" s="143"/>
      <c r="C19" s="143"/>
      <c r="D19" s="4"/>
      <c r="E19" s="4" t="s">
        <v>14</v>
      </c>
      <c r="F19" s="100" t="s">
        <v>25</v>
      </c>
      <c r="G19" s="143" t="s">
        <v>14</v>
      </c>
      <c r="H19" s="4" t="s">
        <v>15</v>
      </c>
      <c r="I19" s="124" t="s">
        <v>16</v>
      </c>
      <c r="J19" s="4" t="s">
        <v>17</v>
      </c>
      <c r="K19" s="4" t="s">
        <v>18</v>
      </c>
      <c r="L19" s="4" t="s">
        <v>19</v>
      </c>
      <c r="M19" s="166"/>
      <c r="N19" s="167"/>
    </row>
    <row r="20" spans="1:14" ht="14.25" x14ac:dyDescent="0.2">
      <c r="A20" s="178" t="s">
        <v>129</v>
      </c>
      <c r="B20" s="179"/>
      <c r="C20" s="8"/>
      <c r="D20" s="9"/>
      <c r="E20" s="124"/>
      <c r="F20" s="124">
        <v>2</v>
      </c>
      <c r="G20" s="124"/>
      <c r="H20" s="124"/>
      <c r="I20" s="124"/>
      <c r="J20" s="124"/>
      <c r="K20" s="124"/>
      <c r="L20" s="124"/>
      <c r="M20" s="166"/>
      <c r="N20" s="167"/>
    </row>
    <row r="21" spans="1:14" ht="14.25" x14ac:dyDescent="0.2">
      <c r="A21" s="178"/>
      <c r="B21" s="179"/>
      <c r="C21" s="8"/>
      <c r="D21" s="9"/>
      <c r="E21" s="124"/>
      <c r="F21" s="124"/>
      <c r="G21" s="124"/>
      <c r="H21" s="124"/>
      <c r="I21" s="124"/>
      <c r="J21" s="124"/>
      <c r="K21" s="124"/>
      <c r="L21" s="9"/>
      <c r="M21" s="166"/>
      <c r="N21" s="167"/>
    </row>
    <row r="22" spans="1:14" ht="14.25" x14ac:dyDescent="0.2">
      <c r="A22" s="6"/>
      <c r="B22" s="11"/>
      <c r="C22" s="11"/>
      <c r="D22" s="18"/>
      <c r="E22" s="22"/>
      <c r="F22" s="22"/>
      <c r="G22" s="22"/>
      <c r="H22" s="22"/>
      <c r="I22" s="22"/>
      <c r="J22" s="22"/>
      <c r="K22" s="22"/>
      <c r="L22" s="22"/>
      <c r="M22" s="166"/>
      <c r="N22" s="167"/>
    </row>
    <row r="23" spans="1:14" ht="14.25" x14ac:dyDescent="0.2">
      <c r="A23" s="23"/>
      <c r="B23" s="24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166"/>
      <c r="N23" s="167"/>
    </row>
    <row r="24" spans="1:14" ht="15.75" x14ac:dyDescent="0.25">
      <c r="A24" s="27"/>
      <c r="B24" s="28"/>
      <c r="C24" s="28"/>
      <c r="D24" s="28"/>
      <c r="E24" s="29"/>
      <c r="F24" s="30"/>
      <c r="G24" s="30"/>
      <c r="H24" s="30"/>
      <c r="I24" s="30"/>
      <c r="J24" s="30"/>
      <c r="K24" s="31"/>
      <c r="L24" s="30"/>
      <c r="M24" s="166"/>
      <c r="N24" s="167"/>
    </row>
    <row r="25" spans="1:14" ht="15.75" x14ac:dyDescent="0.25">
      <c r="A25" s="27"/>
      <c r="B25" s="28"/>
      <c r="C25" s="28"/>
      <c r="D25" s="28"/>
      <c r="E25" s="29"/>
      <c r="F25" s="34"/>
      <c r="G25" s="30"/>
      <c r="H25" s="34"/>
      <c r="I25" s="30"/>
      <c r="J25" s="30"/>
      <c r="K25" s="30"/>
      <c r="L25" s="30"/>
      <c r="M25" s="166"/>
      <c r="N25" s="167"/>
    </row>
    <row r="26" spans="1:14" ht="16.5" thickBot="1" x14ac:dyDescent="0.25">
      <c r="A26" s="164" t="s">
        <v>0</v>
      </c>
      <c r="B26" s="165"/>
      <c r="C26" s="165"/>
      <c r="D26" s="165"/>
      <c r="E26" s="165"/>
      <c r="F26" s="35">
        <f>SUM(F20:F25)</f>
        <v>2</v>
      </c>
      <c r="G26" s="195"/>
      <c r="H26" s="165"/>
      <c r="I26" s="165"/>
      <c r="J26" s="165"/>
      <c r="K26" s="165"/>
      <c r="L26" s="165"/>
      <c r="M26" s="145"/>
      <c r="N26" s="146"/>
    </row>
  </sheetData>
  <mergeCells count="38">
    <mergeCell ref="A14:I14"/>
    <mergeCell ref="J14:N14"/>
    <mergeCell ref="M10:N10"/>
    <mergeCell ref="M9:N9"/>
    <mergeCell ref="M11:N11"/>
    <mergeCell ref="M12:N12"/>
    <mergeCell ref="A13:E13"/>
    <mergeCell ref="G13:I13"/>
    <mergeCell ref="J13:L13"/>
    <mergeCell ref="A8:B8"/>
    <mergeCell ref="M8:N8"/>
    <mergeCell ref="A1:I1"/>
    <mergeCell ref="J1:N1"/>
    <mergeCell ref="A2:N2"/>
    <mergeCell ref="A3:N3"/>
    <mergeCell ref="A4:N4"/>
    <mergeCell ref="A5:B5"/>
    <mergeCell ref="C5:D5"/>
    <mergeCell ref="M6:N6"/>
    <mergeCell ref="A7:B7"/>
    <mergeCell ref="M7:N7"/>
    <mergeCell ref="A15:N15"/>
    <mergeCell ref="A16:N16"/>
    <mergeCell ref="A17:N17"/>
    <mergeCell ref="A18:B18"/>
    <mergeCell ref="C18:D18"/>
    <mergeCell ref="M19:N19"/>
    <mergeCell ref="A20:B20"/>
    <mergeCell ref="M20:N20"/>
    <mergeCell ref="A21:B21"/>
    <mergeCell ref="M21:N21"/>
    <mergeCell ref="M22:N22"/>
    <mergeCell ref="M23:N23"/>
    <mergeCell ref="M24:N24"/>
    <mergeCell ref="M25:N25"/>
    <mergeCell ref="A26:E26"/>
    <mergeCell ref="G26:I26"/>
    <mergeCell ref="J26:L26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5" fitToHeight="10" orientation="landscape" horizontalDpi="4294967295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458BA-F6A6-493C-80DA-ACF20C8FECF3}">
  <sheetPr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.140625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5703125" customWidth="1"/>
    <col min="13" max="13" width="7.7109375" customWidth="1"/>
    <col min="14" max="14" width="27.85546875" customWidth="1"/>
  </cols>
  <sheetData>
    <row r="1" spans="1:14" ht="62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s="3" customFormat="1" ht="28.5" customHeight="1" x14ac:dyDescent="0.2">
      <c r="A4" s="180" t="s">
        <v>131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2"/>
    </row>
    <row r="5" spans="1:14" x14ac:dyDescent="0.2">
      <c r="A5" s="183"/>
      <c r="B5" s="166"/>
      <c r="C5" s="166"/>
      <c r="D5" s="166"/>
      <c r="E5" s="147" t="s">
        <v>10</v>
      </c>
      <c r="F5" s="147" t="s">
        <v>5</v>
      </c>
      <c r="G5" s="147" t="s">
        <v>6</v>
      </c>
      <c r="H5" s="147" t="s">
        <v>7</v>
      </c>
      <c r="I5" s="147" t="s">
        <v>8</v>
      </c>
      <c r="J5" s="147" t="s">
        <v>9</v>
      </c>
      <c r="K5" s="147" t="s">
        <v>10</v>
      </c>
      <c r="L5" s="147" t="s">
        <v>11</v>
      </c>
      <c r="M5" s="67" t="s">
        <v>1</v>
      </c>
      <c r="N5" s="112"/>
    </row>
    <row r="6" spans="1:14" ht="14.25" x14ac:dyDescent="0.2">
      <c r="A6" s="148"/>
      <c r="B6" s="147"/>
      <c r="C6" s="147"/>
      <c r="D6" s="4"/>
      <c r="E6" s="4" t="s">
        <v>18</v>
      </c>
      <c r="F6" s="147" t="s">
        <v>14</v>
      </c>
      <c r="G6" s="147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customHeight="1" x14ac:dyDescent="0.2">
      <c r="A7" s="200" t="s">
        <v>130</v>
      </c>
      <c r="B7" s="201"/>
      <c r="C7" s="8"/>
      <c r="D7" s="9"/>
      <c r="E7" s="124">
        <v>1</v>
      </c>
      <c r="F7" s="124"/>
      <c r="G7" s="124"/>
      <c r="H7" s="124"/>
      <c r="I7" s="124"/>
      <c r="J7" s="124"/>
      <c r="K7" s="124"/>
      <c r="L7" s="124"/>
      <c r="M7" s="166"/>
      <c r="N7" s="167"/>
    </row>
    <row r="8" spans="1:14" s="16" customFormat="1" ht="14.25" x14ac:dyDescent="0.2">
      <c r="A8" s="202"/>
      <c r="B8" s="203"/>
      <c r="C8" s="8"/>
      <c r="D8" s="9"/>
      <c r="E8" s="124"/>
      <c r="F8" s="124"/>
      <c r="G8" s="124"/>
      <c r="H8" s="124"/>
      <c r="I8" s="124"/>
      <c r="J8" s="124"/>
      <c r="K8" s="124"/>
      <c r="L8" s="9"/>
      <c r="M8" s="166"/>
      <c r="N8" s="167"/>
    </row>
    <row r="9" spans="1:14" s="16" customFormat="1" ht="14.25" x14ac:dyDescent="0.2">
      <c r="A9" s="178"/>
      <c r="B9" s="179"/>
      <c r="C9" s="8"/>
      <c r="D9" s="9"/>
      <c r="E9" s="17"/>
      <c r="F9" s="124"/>
      <c r="G9" s="124"/>
      <c r="H9" s="124"/>
      <c r="I9" s="124"/>
      <c r="J9" s="124"/>
      <c r="K9" s="124"/>
      <c r="L9" s="9"/>
      <c r="M9" s="166"/>
      <c r="N9" s="167"/>
    </row>
    <row r="10" spans="1:14" s="16" customFormat="1" ht="15" x14ac:dyDescent="0.2">
      <c r="A10" s="178"/>
      <c r="B10" s="179"/>
      <c r="C10" s="8"/>
      <c r="D10" s="9"/>
      <c r="E10" s="20"/>
      <c r="F10" s="124"/>
      <c r="G10" s="9"/>
      <c r="H10" s="124"/>
      <c r="I10" s="124"/>
      <c r="J10" s="124"/>
      <c r="K10" s="124"/>
      <c r="L10" s="21"/>
      <c r="M10" s="166"/>
      <c r="N10" s="167"/>
    </row>
    <row r="11" spans="1:14" s="16" customFormat="1" ht="15" x14ac:dyDescent="0.2">
      <c r="A11" s="178"/>
      <c r="B11" s="179"/>
      <c r="C11" s="8"/>
      <c r="D11" s="9"/>
      <c r="E11" s="8"/>
      <c r="F11" s="15"/>
      <c r="G11" s="9"/>
      <c r="H11" s="124"/>
      <c r="I11" s="124"/>
      <c r="J11" s="124"/>
      <c r="K11" s="124"/>
      <c r="L11" s="21"/>
      <c r="M11" s="166"/>
      <c r="N11" s="167"/>
    </row>
    <row r="12" spans="1:14" s="16" customFormat="1" ht="14.25" x14ac:dyDescent="0.2">
      <c r="A12" s="178"/>
      <c r="B12" s="179"/>
      <c r="C12" s="8"/>
      <c r="D12" s="9"/>
      <c r="E12" s="9"/>
      <c r="F12" s="9"/>
      <c r="G12" s="9"/>
      <c r="H12" s="124"/>
      <c r="I12" s="124"/>
      <c r="J12" s="124"/>
      <c r="K12" s="124"/>
      <c r="L12" s="9"/>
      <c r="M12" s="166"/>
      <c r="N12" s="167"/>
    </row>
    <row r="13" spans="1:14" s="14" customFormat="1" ht="15" x14ac:dyDescent="0.2">
      <c r="A13" s="6"/>
      <c r="B13" s="7"/>
      <c r="C13" s="8"/>
      <c r="D13" s="9"/>
      <c r="E13" s="9"/>
      <c r="F13" s="9"/>
      <c r="G13" s="9"/>
      <c r="H13" s="10"/>
      <c r="I13" s="124"/>
      <c r="J13" s="124"/>
      <c r="K13" s="124"/>
      <c r="L13" s="9"/>
      <c r="M13" s="166"/>
      <c r="N13" s="167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124"/>
      <c r="J14" s="9"/>
      <c r="K14" s="124"/>
      <c r="L14" s="9"/>
      <c r="M14" s="166"/>
      <c r="N14" s="167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124"/>
      <c r="L15" s="9"/>
      <c r="M15" s="166"/>
      <c r="N15" s="167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124"/>
      <c r="L16" s="9"/>
      <c r="M16" s="166"/>
      <c r="N16" s="167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124"/>
      <c r="L17" s="9"/>
      <c r="M17" s="166"/>
      <c r="N17" s="167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124"/>
      <c r="L18" s="9"/>
      <c r="M18" s="166"/>
      <c r="N18" s="167"/>
    </row>
    <row r="19" spans="1:14" s="14" customFormat="1" ht="14.25" x14ac:dyDescent="0.2">
      <c r="A19" s="6"/>
      <c r="B19" s="7"/>
      <c r="C19" s="20"/>
      <c r="D19" s="18"/>
      <c r="E19" s="9"/>
      <c r="F19" s="9"/>
      <c r="G19" s="9"/>
      <c r="H19" s="9"/>
      <c r="I19" s="9"/>
      <c r="J19" s="9"/>
      <c r="K19" s="124"/>
      <c r="L19" s="9"/>
      <c r="M19" s="166"/>
      <c r="N19" s="167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124"/>
      <c r="L20" s="9"/>
      <c r="M20" s="166"/>
      <c r="N20" s="167"/>
    </row>
    <row r="21" spans="1:14" s="14" customFormat="1" ht="14.25" x14ac:dyDescent="0.2">
      <c r="A21" s="6"/>
      <c r="B21" s="7"/>
      <c r="C21" s="20"/>
      <c r="D21" s="18"/>
      <c r="E21" s="9"/>
      <c r="F21" s="9"/>
      <c r="G21" s="9"/>
      <c r="H21" s="9"/>
      <c r="I21" s="9"/>
      <c r="J21" s="9"/>
      <c r="K21" s="9"/>
      <c r="L21" s="9"/>
      <c r="M21" s="166"/>
      <c r="N21" s="167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166"/>
      <c r="N22" s="167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166"/>
      <c r="N23" s="167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166"/>
      <c r="N24" s="167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166"/>
      <c r="N25" s="167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166"/>
      <c r="N26" s="167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166"/>
      <c r="N27" s="167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166"/>
      <c r="N28" s="167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166"/>
      <c r="N29" s="167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166"/>
      <c r="N30" s="167"/>
    </row>
    <row r="31" spans="1:14" s="38" customFormat="1" ht="19.5" customHeight="1" thickBot="1" x14ac:dyDescent="0.25">
      <c r="A31" s="164" t="s">
        <v>0</v>
      </c>
      <c r="B31" s="165"/>
      <c r="C31" s="165"/>
      <c r="D31" s="165"/>
      <c r="E31" s="165"/>
      <c r="F31" s="35">
        <f>SUM(E7:E30)</f>
        <v>1</v>
      </c>
      <c r="G31" s="195"/>
      <c r="H31" s="165"/>
      <c r="I31" s="165"/>
      <c r="J31" s="165"/>
      <c r="K31" s="165"/>
      <c r="L31" s="165"/>
      <c r="M31" s="149"/>
      <c r="N31" s="150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40">
    <mergeCell ref="M29:N29"/>
    <mergeCell ref="M30:N30"/>
    <mergeCell ref="A31:E31"/>
    <mergeCell ref="G31:I31"/>
    <mergeCell ref="J31:L31"/>
    <mergeCell ref="M28:N28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16:N16"/>
    <mergeCell ref="A9:B9"/>
    <mergeCell ref="M9:N9"/>
    <mergeCell ref="A10:B10"/>
    <mergeCell ref="M10:N10"/>
    <mergeCell ref="A11:B11"/>
    <mergeCell ref="M11:N11"/>
    <mergeCell ref="A12:B12"/>
    <mergeCell ref="M12:N12"/>
    <mergeCell ref="M13:N13"/>
    <mergeCell ref="M14:N14"/>
    <mergeCell ref="M15:N15"/>
    <mergeCell ref="A5:B5"/>
    <mergeCell ref="C5:D5"/>
    <mergeCell ref="M6:N6"/>
    <mergeCell ref="A7:B8"/>
    <mergeCell ref="M7:N7"/>
    <mergeCell ref="M8:N8"/>
    <mergeCell ref="A4:N4"/>
    <mergeCell ref="A1:I1"/>
    <mergeCell ref="J1:N1"/>
    <mergeCell ref="A2:N2"/>
    <mergeCell ref="A3:N3"/>
  </mergeCells>
  <printOptions horizontalCentered="1"/>
  <pageMargins left="0.43307086614173229" right="0.43307086614173229" top="0.47244094488188981" bottom="0.43307086614173229" header="0.51181102362204722" footer="0.31496062992125984"/>
  <pageSetup paperSize="9" scale="87" fitToHeight="10" orientation="landscape" horizontalDpi="4294967295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Planilha51">
    <tabColor rgb="FFFFFF00"/>
    <pageSetUpPr fitToPage="1"/>
  </sheetPr>
  <dimension ref="A1:N37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4" bestFit="1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3" width="7.7109375" customWidth="1"/>
    <col min="14" max="14" width="27.85546875" customWidth="1"/>
  </cols>
  <sheetData>
    <row r="1" spans="1:14" ht="61.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5.75" x14ac:dyDescent="0.2">
      <c r="A4" s="189" t="s">
        <v>111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83"/>
      <c r="B5" s="166"/>
      <c r="C5" s="166"/>
      <c r="D5" s="166"/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174" t="s">
        <v>1</v>
      </c>
      <c r="N5" s="175"/>
    </row>
    <row r="6" spans="1:14" ht="14.25" x14ac:dyDescent="0.2">
      <c r="A6" s="1"/>
      <c r="B6" s="2"/>
      <c r="C6" s="2"/>
      <c r="D6" s="4"/>
      <c r="E6" s="4" t="s">
        <v>14</v>
      </c>
      <c r="F6" s="2" t="s">
        <v>14</v>
      </c>
      <c r="G6" s="2" t="s">
        <v>14</v>
      </c>
      <c r="H6" s="4" t="s">
        <v>15</v>
      </c>
      <c r="I6" s="5" t="s">
        <v>16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4" customFormat="1" ht="14.25" x14ac:dyDescent="0.2">
      <c r="A7" s="178"/>
      <c r="B7" s="204"/>
      <c r="C7" s="179"/>
      <c r="D7" s="9"/>
      <c r="E7" s="5">
        <v>2.6</v>
      </c>
      <c r="F7" s="5">
        <v>2.5</v>
      </c>
      <c r="G7" s="5"/>
      <c r="H7" s="5">
        <f>E7*F7</f>
        <v>6.5</v>
      </c>
      <c r="I7" s="5"/>
      <c r="J7" s="5"/>
      <c r="K7" s="5"/>
      <c r="L7" s="5"/>
      <c r="M7" s="11"/>
      <c r="N7" s="91"/>
    </row>
    <row r="8" spans="1:14" s="16" customFormat="1" ht="14.25" x14ac:dyDescent="0.2">
      <c r="A8" s="6"/>
      <c r="B8" s="7"/>
      <c r="C8" s="8"/>
      <c r="D8" s="9"/>
      <c r="E8" s="5"/>
      <c r="F8" s="9"/>
      <c r="G8" s="5"/>
      <c r="H8" s="5"/>
      <c r="I8" s="5"/>
      <c r="J8" s="5"/>
      <c r="K8" s="9"/>
      <c r="L8" s="9"/>
      <c r="M8" s="19"/>
      <c r="N8" s="90"/>
    </row>
    <row r="9" spans="1:14" s="16" customFormat="1" ht="14.25" x14ac:dyDescent="0.2">
      <c r="A9" s="6"/>
      <c r="B9" s="7"/>
      <c r="C9" s="8"/>
      <c r="D9" s="9"/>
      <c r="E9" s="45"/>
      <c r="F9" s="9"/>
      <c r="G9" s="9"/>
      <c r="H9" s="9"/>
      <c r="I9" s="5"/>
      <c r="J9" s="9"/>
      <c r="K9" s="9"/>
      <c r="L9" s="9"/>
      <c r="M9" s="11"/>
      <c r="N9" s="91"/>
    </row>
    <row r="10" spans="1:14" s="16" customFormat="1" ht="15" x14ac:dyDescent="0.2">
      <c r="A10" s="6"/>
      <c r="B10" s="7"/>
      <c r="C10" s="8"/>
      <c r="D10" s="9"/>
      <c r="E10" s="9"/>
      <c r="F10" s="9"/>
      <c r="G10" s="9"/>
      <c r="H10" s="9"/>
      <c r="I10" s="5"/>
      <c r="J10" s="9"/>
      <c r="K10" s="21"/>
      <c r="L10" s="21"/>
      <c r="M10" s="11"/>
      <c r="N10" s="91"/>
    </row>
    <row r="11" spans="1:14" s="16" customFormat="1" ht="15" x14ac:dyDescent="0.2">
      <c r="A11" s="6"/>
      <c r="B11" s="7"/>
      <c r="C11" s="8"/>
      <c r="D11" s="9"/>
      <c r="E11" s="9"/>
      <c r="F11" s="9"/>
      <c r="G11" s="9"/>
      <c r="H11" s="9"/>
      <c r="I11" s="5"/>
      <c r="J11" s="9"/>
      <c r="K11" s="21"/>
      <c r="L11" s="21"/>
      <c r="M11" s="11"/>
      <c r="N11" s="91"/>
    </row>
    <row r="12" spans="1:14" s="16" customFormat="1" ht="14.25" x14ac:dyDescent="0.2">
      <c r="A12" s="6"/>
      <c r="B12" s="7"/>
      <c r="C12" s="8"/>
      <c r="D12" s="9"/>
      <c r="E12" s="9"/>
      <c r="F12" s="9"/>
      <c r="G12" s="9"/>
      <c r="H12" s="9"/>
      <c r="I12" s="5"/>
      <c r="J12" s="9"/>
      <c r="K12" s="9"/>
      <c r="L12" s="9"/>
      <c r="M12" s="11"/>
      <c r="N12" s="91"/>
    </row>
    <row r="13" spans="1:14" s="14" customFormat="1" ht="14.25" x14ac:dyDescent="0.2">
      <c r="A13" s="6"/>
      <c r="B13" s="7"/>
      <c r="C13" s="8"/>
      <c r="D13" s="9"/>
      <c r="E13" s="9"/>
      <c r="F13" s="9"/>
      <c r="G13" s="9"/>
      <c r="H13" s="9"/>
      <c r="I13" s="5"/>
      <c r="J13" s="9"/>
      <c r="K13" s="9"/>
      <c r="L13" s="9"/>
      <c r="M13" s="11"/>
      <c r="N13" s="91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5"/>
      <c r="J14" s="9"/>
      <c r="K14" s="9"/>
      <c r="L14" s="9"/>
      <c r="M14" s="11"/>
      <c r="N14" s="91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11"/>
      <c r="N15" s="91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9"/>
      <c r="L16" s="9"/>
      <c r="M16" s="11"/>
      <c r="N16" s="91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22"/>
      <c r="N17" s="92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22"/>
      <c r="N18" s="92"/>
    </row>
    <row r="19" spans="1:14" s="14" customFormat="1" ht="14.25" x14ac:dyDescent="0.2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22"/>
      <c r="N19" s="92"/>
    </row>
    <row r="20" spans="1:14" s="14" customFormat="1" ht="14.25" x14ac:dyDescent="0.2">
      <c r="A20" s="6"/>
      <c r="B20" s="7"/>
      <c r="C20" s="8"/>
      <c r="D20" s="9"/>
      <c r="E20" s="9"/>
      <c r="F20" s="9"/>
      <c r="G20" s="9"/>
      <c r="H20" s="9"/>
      <c r="I20" s="9"/>
      <c r="J20" s="9"/>
      <c r="K20" s="9"/>
      <c r="L20" s="9"/>
      <c r="M20" s="22"/>
      <c r="N20" s="92"/>
    </row>
    <row r="21" spans="1:14" s="14" customFormat="1" ht="14.25" x14ac:dyDescent="0.2">
      <c r="A21" s="6"/>
      <c r="B21" s="7"/>
      <c r="C21" s="8"/>
      <c r="D21" s="9"/>
      <c r="E21" s="9"/>
      <c r="F21" s="9"/>
      <c r="G21" s="9"/>
      <c r="H21" s="9"/>
      <c r="I21" s="9"/>
      <c r="J21" s="9"/>
      <c r="K21" s="9"/>
      <c r="L21" s="9"/>
      <c r="M21" s="22"/>
      <c r="N21" s="92"/>
    </row>
    <row r="22" spans="1:14" s="14" customFormat="1" ht="14.25" x14ac:dyDescent="0.2">
      <c r="A22" s="6"/>
      <c r="B22" s="7"/>
      <c r="C22" s="20"/>
      <c r="D22" s="18"/>
      <c r="E22" s="9"/>
      <c r="F22" s="9"/>
      <c r="G22" s="9"/>
      <c r="H22" s="9"/>
      <c r="I22" s="9"/>
      <c r="J22" s="9"/>
      <c r="K22" s="9"/>
      <c r="L22" s="9"/>
      <c r="M22" s="22"/>
      <c r="N22" s="92"/>
    </row>
    <row r="23" spans="1:14" s="14" customFormat="1" ht="14.25" x14ac:dyDescent="0.2">
      <c r="A23" s="6"/>
      <c r="B23" s="7"/>
      <c r="C23" s="20"/>
      <c r="D23" s="18"/>
      <c r="E23" s="9"/>
      <c r="F23" s="9"/>
      <c r="G23" s="9"/>
      <c r="H23" s="9"/>
      <c r="I23" s="9"/>
      <c r="J23" s="9"/>
      <c r="K23" s="9"/>
      <c r="L23" s="9"/>
      <c r="M23" s="22"/>
      <c r="N23" s="92"/>
    </row>
    <row r="24" spans="1:14" s="14" customFormat="1" ht="14.25" x14ac:dyDescent="0.2">
      <c r="A24" s="6"/>
      <c r="B24" s="39"/>
      <c r="C24" s="8"/>
      <c r="D24" s="15"/>
      <c r="E24" s="9"/>
      <c r="F24" s="9"/>
      <c r="G24" s="9"/>
      <c r="H24" s="9"/>
      <c r="I24" s="9"/>
      <c r="J24" s="9"/>
      <c r="K24" s="9"/>
      <c r="L24" s="9"/>
      <c r="M24" s="22"/>
      <c r="N24" s="92"/>
    </row>
    <row r="25" spans="1:14" s="14" customFormat="1" ht="14.25" x14ac:dyDescent="0.2">
      <c r="A25" s="6"/>
      <c r="B25" s="39"/>
      <c r="C25" s="8"/>
      <c r="D25" s="15"/>
      <c r="E25" s="9"/>
      <c r="F25" s="9"/>
      <c r="G25" s="9"/>
      <c r="H25" s="9"/>
      <c r="I25" s="9"/>
      <c r="J25" s="9"/>
      <c r="K25" s="9"/>
      <c r="L25" s="9"/>
      <c r="M25" s="22"/>
      <c r="N25" s="92"/>
    </row>
    <row r="26" spans="1:14" s="14" customFormat="1" ht="14.25" x14ac:dyDescent="0.2">
      <c r="A26" s="40"/>
      <c r="B26" s="9"/>
      <c r="C26" s="20"/>
      <c r="D26" s="18"/>
      <c r="E26" s="9"/>
      <c r="F26" s="9"/>
      <c r="G26" s="9"/>
      <c r="H26" s="9"/>
      <c r="I26" s="9"/>
      <c r="J26" s="9"/>
      <c r="K26" s="9"/>
      <c r="L26" s="9"/>
      <c r="M26" s="22"/>
      <c r="N26" s="92"/>
    </row>
    <row r="27" spans="1:14" s="14" customFormat="1" ht="14.25" x14ac:dyDescent="0.2">
      <c r="A27" s="6"/>
      <c r="B27" s="11"/>
      <c r="C27" s="11"/>
      <c r="D27" s="18"/>
      <c r="E27" s="22"/>
      <c r="F27" s="22"/>
      <c r="G27" s="22"/>
      <c r="H27" s="22"/>
      <c r="I27" s="22"/>
      <c r="J27" s="22"/>
      <c r="K27" s="22"/>
      <c r="L27" s="22"/>
      <c r="M27" s="22"/>
      <c r="N27" s="92"/>
    </row>
    <row r="28" spans="1:14" s="14" customFormat="1" ht="14.25" x14ac:dyDescent="0.2">
      <c r="A28" s="23"/>
      <c r="B28" s="24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26"/>
      <c r="N28" s="93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32"/>
      <c r="N29" s="94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30"/>
      <c r="N30" s="94"/>
    </row>
    <row r="31" spans="1:14" s="38" customFormat="1" ht="19.5" customHeight="1" thickBot="1" x14ac:dyDescent="0.25">
      <c r="A31" s="164" t="s">
        <v>21</v>
      </c>
      <c r="B31" s="165"/>
      <c r="C31" s="165"/>
      <c r="D31" s="165"/>
      <c r="E31" s="165"/>
      <c r="F31" s="165"/>
      <c r="G31" s="184"/>
      <c r="H31" s="35">
        <f>H7</f>
        <v>6.5</v>
      </c>
      <c r="I31" s="37"/>
      <c r="J31" s="37"/>
      <c r="K31" s="37"/>
      <c r="L31" s="37"/>
      <c r="M31" s="37"/>
      <c r="N31" s="64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11">
    <mergeCell ref="A1:I1"/>
    <mergeCell ref="J1:N1"/>
    <mergeCell ref="A2:N2"/>
    <mergeCell ref="A31:G31"/>
    <mergeCell ref="M6:N6"/>
    <mergeCell ref="A5:B5"/>
    <mergeCell ref="C5:D5"/>
    <mergeCell ref="M5:N5"/>
    <mergeCell ref="A3:N3"/>
    <mergeCell ref="A4:N4"/>
    <mergeCell ref="A7:C7"/>
  </mergeCells>
  <pageMargins left="0.3" right="0.51181102362204722" top="0.98425196850393704" bottom="0.43307086614173229" header="0.51181102362204722" footer="0.31496062992125984"/>
  <pageSetup paperSize="9" scale="84" orientation="landscape" horizontalDpi="4294967295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Plan186">
    <tabColor rgb="FFFFFF00"/>
    <pageSetUpPr fitToPage="1"/>
  </sheetPr>
  <dimension ref="A1:N37"/>
  <sheetViews>
    <sheetView showZeros="0"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3.28515625" bestFit="1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10.42578125" bestFit="1" customWidth="1"/>
    <col min="13" max="13" width="13.7109375" customWidth="1"/>
    <col min="14" max="14" width="26.85546875" customWidth="1"/>
  </cols>
  <sheetData>
    <row r="1" spans="1:14" ht="57.7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ht="30.75" customHeight="1" x14ac:dyDescent="0.2">
      <c r="A4" s="189" t="s">
        <v>112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83" t="s">
        <v>2</v>
      </c>
      <c r="B5" s="166"/>
      <c r="C5" s="166" t="s">
        <v>3</v>
      </c>
      <c r="D5" s="166"/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174" t="s">
        <v>1</v>
      </c>
      <c r="N5" s="175"/>
    </row>
    <row r="6" spans="1:14" ht="14.25" x14ac:dyDescent="0.2">
      <c r="A6" s="1" t="s">
        <v>12</v>
      </c>
      <c r="B6" s="2" t="s">
        <v>13</v>
      </c>
      <c r="C6" s="2" t="s">
        <v>12</v>
      </c>
      <c r="D6" s="4" t="s">
        <v>13</v>
      </c>
      <c r="E6" s="4" t="s">
        <v>14</v>
      </c>
      <c r="F6" s="2" t="s">
        <v>14</v>
      </c>
      <c r="G6" s="2" t="s">
        <v>14</v>
      </c>
      <c r="H6" s="4" t="s">
        <v>15</v>
      </c>
      <c r="I6" s="5" t="s">
        <v>20</v>
      </c>
      <c r="J6" s="4" t="s">
        <v>17</v>
      </c>
      <c r="K6" s="4" t="s">
        <v>18</v>
      </c>
      <c r="L6" s="4" t="s">
        <v>19</v>
      </c>
      <c r="M6" s="166"/>
      <c r="N6" s="167"/>
    </row>
    <row r="7" spans="1:14" s="16" customFormat="1" ht="14.25" x14ac:dyDescent="0.2">
      <c r="A7" s="6"/>
      <c r="B7" s="99">
        <v>0</v>
      </c>
      <c r="C7" s="8"/>
      <c r="D7" s="9"/>
      <c r="E7" s="9">
        <v>4</v>
      </c>
      <c r="F7" s="9">
        <v>5</v>
      </c>
      <c r="G7" s="9">
        <f>(F7+E7)*2</f>
        <v>18</v>
      </c>
      <c r="H7" s="9"/>
      <c r="I7" s="9"/>
      <c r="J7" s="9"/>
      <c r="K7" s="9"/>
      <c r="L7" s="9"/>
      <c r="M7" s="12"/>
      <c r="N7" s="13"/>
    </row>
    <row r="8" spans="1:14" ht="14.25" x14ac:dyDescent="0.2">
      <c r="A8" s="6"/>
      <c r="B8" s="7"/>
      <c r="C8" s="8"/>
      <c r="D8" s="9"/>
      <c r="E8" s="9"/>
      <c r="F8" s="9"/>
      <c r="G8" s="9"/>
      <c r="H8" s="9"/>
      <c r="I8" s="9"/>
      <c r="J8" s="9"/>
      <c r="K8" s="9"/>
      <c r="L8" s="9"/>
      <c r="M8" s="12"/>
      <c r="N8" s="13"/>
    </row>
    <row r="9" spans="1:14" ht="14.25" x14ac:dyDescent="0.2">
      <c r="A9" s="6"/>
      <c r="B9" s="7"/>
      <c r="C9" s="8"/>
      <c r="D9" s="9"/>
      <c r="E9" s="9"/>
      <c r="F9" s="9"/>
      <c r="G9" s="9"/>
      <c r="H9" s="9"/>
      <c r="I9" s="9"/>
      <c r="J9" s="9"/>
      <c r="K9" s="9"/>
      <c r="L9" s="9"/>
      <c r="M9" s="12"/>
      <c r="N9" s="13"/>
    </row>
    <row r="10" spans="1:14" ht="14.25" x14ac:dyDescent="0.2">
      <c r="A10" s="6"/>
      <c r="B10" s="7"/>
      <c r="C10" s="8"/>
      <c r="D10" s="9"/>
      <c r="E10" s="9"/>
      <c r="F10" s="9"/>
      <c r="G10" s="9"/>
      <c r="H10" s="9"/>
      <c r="I10" s="9"/>
      <c r="J10" s="9"/>
      <c r="K10" s="9"/>
      <c r="L10" s="9"/>
      <c r="M10" s="12"/>
      <c r="N10" s="13"/>
    </row>
    <row r="11" spans="1:14" ht="14.25" x14ac:dyDescent="0.2">
      <c r="A11" s="6"/>
      <c r="B11" s="7"/>
      <c r="C11" s="8"/>
      <c r="D11" s="9"/>
      <c r="E11" s="9"/>
      <c r="F11" s="9"/>
      <c r="G11" s="9"/>
      <c r="H11" s="9"/>
      <c r="I11" s="9"/>
      <c r="J11" s="9"/>
      <c r="K11" s="9"/>
      <c r="L11" s="9"/>
      <c r="M11" s="12"/>
      <c r="N11" s="13"/>
    </row>
    <row r="12" spans="1:14" ht="14.25" x14ac:dyDescent="0.2">
      <c r="A12" s="6"/>
      <c r="B12" s="7"/>
      <c r="C12" s="8"/>
      <c r="D12" s="9"/>
      <c r="E12" s="9"/>
      <c r="F12" s="9"/>
      <c r="G12" s="9"/>
      <c r="H12" s="9"/>
      <c r="I12" s="9"/>
      <c r="J12" s="9"/>
      <c r="K12" s="9"/>
      <c r="L12" s="9"/>
      <c r="M12" s="12"/>
      <c r="N12" s="13"/>
    </row>
    <row r="13" spans="1:14" ht="14.25" x14ac:dyDescent="0.2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12"/>
      <c r="N13" s="13"/>
    </row>
    <row r="14" spans="1:14" ht="14.25" x14ac:dyDescent="0.2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12"/>
      <c r="N14" s="13"/>
    </row>
    <row r="15" spans="1:14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12"/>
      <c r="N15" s="13"/>
    </row>
    <row r="16" spans="1:14" ht="14.25" x14ac:dyDescent="0.2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12"/>
      <c r="N16" s="13"/>
    </row>
    <row r="17" spans="1:14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12"/>
      <c r="N17" s="13"/>
    </row>
    <row r="18" spans="1:14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12"/>
      <c r="N18" s="13"/>
    </row>
    <row r="19" spans="1:14" ht="14.25" x14ac:dyDescent="0.2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12"/>
      <c r="N19" s="13"/>
    </row>
    <row r="20" spans="1:14" s="14" customFormat="1" ht="15" x14ac:dyDescent="0.25">
      <c r="A20" s="49"/>
      <c r="B20" s="51"/>
      <c r="C20" s="51"/>
      <c r="D20" s="54"/>
      <c r="E20" s="50"/>
      <c r="F20" s="50"/>
      <c r="G20" s="50"/>
      <c r="H20" s="50"/>
      <c r="I20" s="50"/>
      <c r="J20" s="50"/>
      <c r="K20" s="50"/>
      <c r="L20" s="66"/>
      <c r="M20" s="52"/>
      <c r="N20" s="53"/>
    </row>
    <row r="21" spans="1:14" s="14" customFormat="1" ht="15" x14ac:dyDescent="0.25">
      <c r="A21" s="49"/>
      <c r="B21" s="51"/>
      <c r="C21" s="51"/>
      <c r="D21" s="54"/>
      <c r="E21" s="50"/>
      <c r="F21" s="50"/>
      <c r="G21" s="50"/>
      <c r="H21" s="50"/>
      <c r="I21" s="50"/>
      <c r="J21" s="50"/>
      <c r="K21" s="50"/>
      <c r="L21" s="66"/>
      <c r="M21" s="52"/>
      <c r="N21" s="53"/>
    </row>
    <row r="22" spans="1:14" s="14" customFormat="1" ht="15" x14ac:dyDescent="0.25">
      <c r="A22" s="49"/>
      <c r="B22" s="51"/>
      <c r="C22" s="51"/>
      <c r="D22" s="54"/>
      <c r="E22" s="50"/>
      <c r="F22" s="50"/>
      <c r="G22" s="50"/>
      <c r="H22" s="50"/>
      <c r="I22" s="50"/>
      <c r="J22" s="50"/>
      <c r="K22" s="50"/>
      <c r="L22" s="66"/>
      <c r="M22" s="52"/>
      <c r="N22" s="53"/>
    </row>
    <row r="23" spans="1:14" s="14" customFormat="1" ht="15" x14ac:dyDescent="0.25">
      <c r="A23" s="49"/>
      <c r="B23" s="51"/>
      <c r="C23" s="51"/>
      <c r="D23" s="54"/>
      <c r="E23" s="50"/>
      <c r="F23" s="50"/>
      <c r="G23" s="50"/>
      <c r="H23" s="50"/>
      <c r="I23" s="50"/>
      <c r="J23" s="50"/>
      <c r="K23" s="50"/>
      <c r="L23" s="66"/>
      <c r="M23" s="52"/>
      <c r="N23" s="53"/>
    </row>
    <row r="24" spans="1:14" s="14" customFormat="1" ht="15" x14ac:dyDescent="0.25">
      <c r="A24" s="49"/>
      <c r="B24" s="51"/>
      <c r="C24" s="51"/>
      <c r="D24" s="54"/>
      <c r="E24" s="50"/>
      <c r="F24" s="50"/>
      <c r="G24" s="50"/>
      <c r="H24" s="50"/>
      <c r="I24" s="50"/>
      <c r="J24" s="50"/>
      <c r="K24" s="50"/>
      <c r="L24" s="66"/>
      <c r="M24" s="52"/>
      <c r="N24" s="53"/>
    </row>
    <row r="25" spans="1:14" s="14" customFormat="1" ht="15" x14ac:dyDescent="0.25">
      <c r="A25" s="49"/>
      <c r="B25" s="51"/>
      <c r="C25" s="51"/>
      <c r="D25" s="54"/>
      <c r="E25" s="50"/>
      <c r="F25" s="50"/>
      <c r="G25" s="50"/>
      <c r="H25" s="50"/>
      <c r="I25" s="50"/>
      <c r="J25" s="50"/>
      <c r="K25" s="50"/>
      <c r="L25" s="66"/>
      <c r="M25" s="52"/>
      <c r="N25" s="53"/>
    </row>
    <row r="26" spans="1:14" s="14" customFormat="1" ht="15" x14ac:dyDescent="0.25">
      <c r="A26" s="49"/>
      <c r="B26" s="51"/>
      <c r="C26" s="51"/>
      <c r="D26" s="54"/>
      <c r="E26" s="50"/>
      <c r="F26" s="50"/>
      <c r="G26" s="50"/>
      <c r="H26" s="50"/>
      <c r="I26" s="50"/>
      <c r="J26" s="50"/>
      <c r="K26" s="50"/>
      <c r="L26" s="66"/>
      <c r="M26" s="52"/>
      <c r="N26" s="53"/>
    </row>
    <row r="27" spans="1:14" s="14" customFormat="1" ht="15" x14ac:dyDescent="0.25">
      <c r="A27" s="49"/>
      <c r="B27" s="51"/>
      <c r="C27" s="51"/>
      <c r="D27" s="54"/>
      <c r="E27" s="50"/>
      <c r="F27" s="50"/>
      <c r="G27" s="50"/>
      <c r="H27" s="50"/>
      <c r="I27" s="50"/>
      <c r="J27" s="50"/>
      <c r="K27" s="50"/>
      <c r="L27" s="50"/>
      <c r="M27" s="52"/>
      <c r="N27" s="53"/>
    </row>
    <row r="28" spans="1:14" s="14" customFormat="1" ht="15" x14ac:dyDescent="0.25">
      <c r="A28" s="49"/>
      <c r="B28" s="51"/>
      <c r="C28" s="51"/>
      <c r="D28" s="54"/>
      <c r="E28" s="50"/>
      <c r="F28" s="50"/>
      <c r="G28" s="50"/>
      <c r="H28" s="50"/>
      <c r="I28" s="50"/>
      <c r="J28" s="50"/>
      <c r="K28" s="50"/>
      <c r="L28" s="50"/>
      <c r="M28" s="52"/>
      <c r="N28" s="53"/>
    </row>
    <row r="29" spans="1:14" s="33" customFormat="1" ht="15.75" x14ac:dyDescent="0.25">
      <c r="A29" s="27"/>
      <c r="B29" s="28"/>
      <c r="C29" s="28"/>
      <c r="D29" s="28"/>
      <c r="E29" s="29"/>
      <c r="F29" s="30"/>
      <c r="G29" s="30"/>
      <c r="H29" s="30"/>
      <c r="I29" s="30"/>
      <c r="J29" s="30"/>
      <c r="K29" s="31"/>
      <c r="L29" s="30"/>
      <c r="M29" s="207"/>
      <c r="N29" s="208"/>
    </row>
    <row r="30" spans="1:14" s="33" customFormat="1" ht="15.75" x14ac:dyDescent="0.25">
      <c r="A30" s="27"/>
      <c r="B30" s="28"/>
      <c r="C30" s="28"/>
      <c r="D30" s="28"/>
      <c r="E30" s="29"/>
      <c r="F30" s="34"/>
      <c r="G30" s="30"/>
      <c r="H30" s="34"/>
      <c r="I30" s="30"/>
      <c r="J30" s="30"/>
      <c r="K30" s="30"/>
      <c r="L30" s="30"/>
      <c r="M30" s="207"/>
      <c r="N30" s="208"/>
    </row>
    <row r="31" spans="1:14" s="38" customFormat="1" ht="19.5" customHeight="1" thickBot="1" x14ac:dyDescent="0.25">
      <c r="A31" s="164" t="s">
        <v>0</v>
      </c>
      <c r="B31" s="209"/>
      <c r="C31" s="209"/>
      <c r="D31" s="210"/>
      <c r="E31" s="35">
        <f>SUM(G7:G14)</f>
        <v>18</v>
      </c>
      <c r="F31" s="36"/>
      <c r="G31" s="37"/>
      <c r="H31" s="37"/>
      <c r="I31" s="37"/>
      <c r="J31" s="37"/>
      <c r="K31" s="37"/>
      <c r="L31" s="37"/>
      <c r="M31" s="205"/>
      <c r="N31" s="206"/>
    </row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  <row r="37" s="14" customFormat="1" ht="14.25" x14ac:dyDescent="0.2"/>
  </sheetData>
  <mergeCells count="13">
    <mergeCell ref="A1:I1"/>
    <mergeCell ref="J1:N1"/>
    <mergeCell ref="M31:N31"/>
    <mergeCell ref="M6:N6"/>
    <mergeCell ref="A5:B5"/>
    <mergeCell ref="C5:D5"/>
    <mergeCell ref="M5:N5"/>
    <mergeCell ref="M29:N29"/>
    <mergeCell ref="A2:N2"/>
    <mergeCell ref="A31:D31"/>
    <mergeCell ref="M30:N30"/>
    <mergeCell ref="A3:N3"/>
    <mergeCell ref="A4:N4"/>
  </mergeCells>
  <phoneticPr fontId="0" type="noConversion"/>
  <printOptions horizontalCentered="1"/>
  <pageMargins left="0.43307086614173229" right="0.43307086614173229" top="0.47244094488188981" bottom="0.43307086614173229" header="0.51181102362204722" footer="0.19685039370078741"/>
  <pageSetup paperSize="9" scale="83" fitToHeight="10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Plan170">
    <tabColor rgb="FFFFFF00"/>
    <pageSetUpPr fitToPage="1"/>
  </sheetPr>
  <dimension ref="A1:N35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2.5703125" bestFit="1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7109375" customWidth="1"/>
    <col min="14" max="14" width="22.28515625" customWidth="1"/>
  </cols>
  <sheetData>
    <row r="1" spans="1:14" ht="56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ht="28.5" customHeight="1" x14ac:dyDescent="0.2">
      <c r="A4" s="189" t="s">
        <v>113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83" t="s">
        <v>2</v>
      </c>
      <c r="B5" s="166"/>
      <c r="C5" s="166" t="s">
        <v>3</v>
      </c>
      <c r="D5" s="166"/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174" t="s">
        <v>1</v>
      </c>
      <c r="N5" s="175"/>
    </row>
    <row r="6" spans="1:14" ht="14.25" x14ac:dyDescent="0.2">
      <c r="A6" s="1" t="s">
        <v>12</v>
      </c>
      <c r="B6" s="2" t="s">
        <v>13</v>
      </c>
      <c r="C6" s="2" t="s">
        <v>12</v>
      </c>
      <c r="D6" s="4" t="s">
        <v>13</v>
      </c>
      <c r="E6" s="4" t="s">
        <v>14</v>
      </c>
      <c r="F6" s="2" t="s">
        <v>14</v>
      </c>
      <c r="G6" s="2" t="s">
        <v>14</v>
      </c>
      <c r="H6" s="4" t="s">
        <v>15</v>
      </c>
      <c r="I6" s="5" t="s">
        <v>16</v>
      </c>
      <c r="J6" s="4" t="s">
        <v>17</v>
      </c>
      <c r="K6" s="4" t="s">
        <v>18</v>
      </c>
      <c r="L6" s="4" t="s">
        <v>19</v>
      </c>
      <c r="M6" s="152"/>
      <c r="N6" s="153"/>
    </row>
    <row r="7" spans="1:14" s="14" customFormat="1" ht="14.25" x14ac:dyDescent="0.2">
      <c r="A7" s="6"/>
      <c r="B7" s="7"/>
      <c r="C7" s="8"/>
      <c r="D7" s="9"/>
      <c r="E7" s="5">
        <v>4</v>
      </c>
      <c r="F7" s="15">
        <v>5</v>
      </c>
      <c r="G7" s="15"/>
      <c r="H7" s="5">
        <v>20</v>
      </c>
      <c r="I7" s="5"/>
      <c r="J7" s="5"/>
      <c r="K7" s="5"/>
      <c r="L7" s="5"/>
      <c r="M7" s="41"/>
      <c r="N7" s="42"/>
    </row>
    <row r="8" spans="1:14" s="46" customFormat="1" ht="14.25" x14ac:dyDescent="0.2">
      <c r="A8" s="6"/>
      <c r="B8" s="7"/>
      <c r="C8" s="8"/>
      <c r="D8" s="9"/>
      <c r="E8" s="5"/>
      <c r="F8" s="15"/>
      <c r="G8" s="15"/>
      <c r="H8" s="5"/>
      <c r="I8" s="5"/>
      <c r="J8" s="5"/>
      <c r="K8" s="9"/>
      <c r="L8" s="9"/>
      <c r="M8" s="41"/>
      <c r="N8" s="42"/>
    </row>
    <row r="9" spans="1:14" s="46" customFormat="1" ht="14.25" x14ac:dyDescent="0.2">
      <c r="A9" s="6"/>
      <c r="B9" s="7"/>
      <c r="C9" s="8"/>
      <c r="D9" s="9"/>
      <c r="E9" s="5"/>
      <c r="F9" s="15"/>
      <c r="G9" s="15"/>
      <c r="H9" s="9"/>
      <c r="I9" s="5"/>
      <c r="J9" s="5"/>
      <c r="K9" s="9"/>
      <c r="L9" s="9"/>
      <c r="M9" s="41"/>
      <c r="N9" s="42"/>
    </row>
    <row r="10" spans="1:14" s="46" customFormat="1" ht="14.25" x14ac:dyDescent="0.2">
      <c r="A10" s="6"/>
      <c r="B10" s="7"/>
      <c r="C10" s="8"/>
      <c r="D10" s="9"/>
      <c r="E10" s="9"/>
      <c r="F10" s="15"/>
      <c r="G10" s="15"/>
      <c r="H10" s="9"/>
      <c r="I10" s="5"/>
      <c r="J10" s="5"/>
      <c r="K10" s="9"/>
      <c r="L10" s="9"/>
      <c r="M10" s="41"/>
      <c r="N10" s="42"/>
    </row>
    <row r="11" spans="1:14" s="46" customFormat="1" ht="14.25" x14ac:dyDescent="0.2">
      <c r="A11" s="6"/>
      <c r="B11" s="7"/>
      <c r="C11" s="8"/>
      <c r="D11" s="9"/>
      <c r="E11" s="9"/>
      <c r="F11" s="15"/>
      <c r="G11" s="15"/>
      <c r="H11" s="9"/>
      <c r="I11" s="5"/>
      <c r="J11" s="5"/>
      <c r="K11" s="9"/>
      <c r="L11" s="9"/>
      <c r="M11" s="41"/>
      <c r="N11" s="42"/>
    </row>
    <row r="12" spans="1:14" s="46" customFormat="1" ht="14.25" x14ac:dyDescent="0.2">
      <c r="A12" s="6"/>
      <c r="B12" s="7"/>
      <c r="C12" s="8"/>
      <c r="D12" s="9"/>
      <c r="E12" s="15"/>
      <c r="F12" s="9"/>
      <c r="G12" s="9"/>
      <c r="H12" s="9"/>
      <c r="I12" s="5"/>
      <c r="J12" s="5"/>
      <c r="K12" s="9"/>
      <c r="L12" s="9"/>
      <c r="M12" s="41"/>
      <c r="N12" s="42"/>
    </row>
    <row r="13" spans="1:14" s="46" customFormat="1" ht="14.25" x14ac:dyDescent="0.2">
      <c r="A13" s="6"/>
      <c r="B13" s="7"/>
      <c r="C13" s="8"/>
      <c r="D13" s="9"/>
      <c r="E13" s="15"/>
      <c r="F13" s="9"/>
      <c r="G13" s="9"/>
      <c r="H13" s="9"/>
      <c r="I13" s="5"/>
      <c r="J13" s="5"/>
      <c r="K13" s="9"/>
      <c r="L13" s="9"/>
      <c r="M13" s="41"/>
      <c r="N13" s="42"/>
    </row>
    <row r="14" spans="1:14" s="46" customFormat="1" ht="14.25" x14ac:dyDescent="0.2">
      <c r="A14" s="6"/>
      <c r="B14" s="7"/>
      <c r="C14" s="8"/>
      <c r="D14" s="9"/>
      <c r="E14" s="9"/>
      <c r="F14" s="15"/>
      <c r="G14" s="15"/>
      <c r="H14" s="9"/>
      <c r="I14" s="5"/>
      <c r="J14" s="5"/>
      <c r="K14" s="9"/>
      <c r="L14" s="9"/>
      <c r="M14" s="41"/>
      <c r="N14" s="42"/>
    </row>
    <row r="15" spans="1:14" s="46" customFormat="1" ht="14.25" x14ac:dyDescent="0.2">
      <c r="A15" s="6"/>
      <c r="B15" s="7"/>
      <c r="C15" s="8"/>
      <c r="D15" s="9"/>
      <c r="E15" s="9"/>
      <c r="F15" s="15"/>
      <c r="G15" s="15"/>
      <c r="H15" s="9"/>
      <c r="I15" s="9"/>
      <c r="J15" s="9"/>
      <c r="K15" s="9"/>
      <c r="L15" s="9"/>
      <c r="M15" s="41"/>
      <c r="N15" s="42"/>
    </row>
    <row r="16" spans="1:14" s="46" customFormat="1" ht="14.25" x14ac:dyDescent="0.2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41"/>
      <c r="N16" s="42"/>
    </row>
    <row r="17" spans="1:14" s="14" customFormat="1" ht="15" x14ac:dyDescent="0.25">
      <c r="A17" s="58"/>
      <c r="B17" s="59"/>
      <c r="C17" s="60"/>
      <c r="D17" s="21"/>
      <c r="E17" s="61"/>
      <c r="F17" s="62"/>
      <c r="G17" s="21"/>
      <c r="H17" s="21"/>
      <c r="I17" s="21"/>
      <c r="J17" s="21"/>
      <c r="K17" s="21"/>
      <c r="L17" s="21"/>
      <c r="M17" s="63"/>
      <c r="N17" s="57"/>
    </row>
    <row r="18" spans="1:14" s="14" customFormat="1" ht="15" x14ac:dyDescent="0.25">
      <c r="A18" s="43"/>
      <c r="B18" s="7"/>
      <c r="C18" s="8"/>
      <c r="D18" s="9"/>
      <c r="E18" s="8"/>
      <c r="F18" s="9"/>
      <c r="G18" s="9"/>
      <c r="H18" s="9"/>
      <c r="I18" s="9"/>
      <c r="J18" s="9"/>
      <c r="K18" s="9"/>
      <c r="L18" s="9"/>
      <c r="M18" s="41"/>
      <c r="N18" s="42"/>
    </row>
    <row r="19" spans="1:14" s="14" customFormat="1" ht="14.25" x14ac:dyDescent="0.2">
      <c r="A19" s="47"/>
      <c r="B19" s="5"/>
      <c r="C19" s="5"/>
      <c r="D19" s="5"/>
      <c r="E19" s="5"/>
      <c r="F19" s="9"/>
      <c r="G19" s="9"/>
      <c r="H19" s="9"/>
      <c r="I19" s="9"/>
      <c r="J19" s="9"/>
      <c r="K19" s="9"/>
      <c r="L19" s="9"/>
      <c r="M19" s="41"/>
      <c r="N19" s="42"/>
    </row>
    <row r="20" spans="1:14" s="14" customFormat="1" ht="15" x14ac:dyDescent="0.2">
      <c r="A20" s="48"/>
      <c r="B20" s="44"/>
      <c r="C20" s="44"/>
      <c r="D20" s="44"/>
      <c r="E20" s="44"/>
      <c r="F20" s="9"/>
      <c r="G20" s="9"/>
      <c r="H20" s="9"/>
      <c r="I20" s="9"/>
      <c r="J20" s="9"/>
      <c r="K20" s="9"/>
      <c r="L20" s="9"/>
      <c r="M20" s="41"/>
      <c r="N20" s="42"/>
    </row>
    <row r="21" spans="1:14" s="14" customFormat="1" ht="15" x14ac:dyDescent="0.2">
      <c r="A21" s="48"/>
      <c r="B21" s="44"/>
      <c r="C21" s="44"/>
      <c r="D21" s="44"/>
      <c r="E21" s="44"/>
      <c r="F21" s="18"/>
      <c r="G21" s="9"/>
      <c r="H21" s="9"/>
      <c r="I21" s="9"/>
      <c r="J21" s="9"/>
      <c r="K21" s="9"/>
      <c r="L21" s="9"/>
      <c r="M21" s="41"/>
      <c r="N21" s="42"/>
    </row>
    <row r="22" spans="1:14" s="14" customFormat="1" ht="15" x14ac:dyDescent="0.2">
      <c r="A22" s="48"/>
      <c r="B22" s="44"/>
      <c r="C22" s="44"/>
      <c r="D22" s="44"/>
      <c r="E22" s="44"/>
      <c r="F22" s="9"/>
      <c r="G22" s="9"/>
      <c r="H22" s="9"/>
      <c r="I22" s="5"/>
      <c r="J22" s="9"/>
      <c r="K22" s="9"/>
      <c r="L22" s="9"/>
      <c r="M22" s="41"/>
      <c r="N22" s="42"/>
    </row>
    <row r="23" spans="1:14" s="14" customFormat="1" ht="15" x14ac:dyDescent="0.2">
      <c r="A23" s="48"/>
      <c r="B23" s="44"/>
      <c r="C23" s="44"/>
      <c r="D23" s="44"/>
      <c r="E23" s="44"/>
      <c r="F23" s="9"/>
      <c r="G23" s="9"/>
      <c r="H23" s="9"/>
      <c r="I23" s="9"/>
      <c r="J23" s="9"/>
      <c r="K23" s="9"/>
      <c r="L23" s="9"/>
      <c r="M23" s="213"/>
      <c r="N23" s="214"/>
    </row>
    <row r="24" spans="1:14" s="14" customFormat="1" ht="14.25" x14ac:dyDescent="0.2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215"/>
      <c r="N24" s="216"/>
    </row>
    <row r="25" spans="1:14" s="14" customFormat="1" ht="14.25" x14ac:dyDescent="0.2">
      <c r="A25" s="6"/>
      <c r="B25" s="7"/>
      <c r="C25" s="20"/>
      <c r="D25" s="18"/>
      <c r="E25" s="9"/>
      <c r="F25" s="9"/>
      <c r="G25" s="9"/>
      <c r="H25" s="9"/>
      <c r="I25" s="9"/>
      <c r="J25" s="9"/>
      <c r="K25" s="9"/>
      <c r="L25" s="9"/>
      <c r="M25" s="215"/>
      <c r="N25" s="216"/>
    </row>
    <row r="26" spans="1:14" s="14" customFormat="1" ht="14.25" x14ac:dyDescent="0.2">
      <c r="A26" s="23"/>
      <c r="B26" s="24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215"/>
      <c r="N26" s="216"/>
    </row>
    <row r="27" spans="1:14" s="33" customFormat="1" ht="15.75" x14ac:dyDescent="0.25">
      <c r="A27" s="27"/>
      <c r="B27" s="28"/>
      <c r="C27" s="28"/>
      <c r="D27" s="28"/>
      <c r="E27" s="29"/>
      <c r="F27" s="30"/>
      <c r="G27" s="30"/>
      <c r="H27" s="30"/>
      <c r="I27" s="30"/>
      <c r="J27" s="30"/>
      <c r="K27" s="31"/>
      <c r="L27" s="30"/>
      <c r="M27" s="207"/>
      <c r="N27" s="208"/>
    </row>
    <row r="28" spans="1:14" s="33" customFormat="1" ht="15.75" x14ac:dyDescent="0.25">
      <c r="A28" s="27"/>
      <c r="B28" s="28"/>
      <c r="C28" s="28"/>
      <c r="D28" s="28"/>
      <c r="E28" s="29"/>
      <c r="F28" s="34"/>
      <c r="G28" s="30"/>
      <c r="H28" s="34"/>
      <c r="I28" s="30"/>
      <c r="J28" s="30"/>
      <c r="K28" s="30"/>
      <c r="L28" s="30"/>
      <c r="M28" s="207"/>
      <c r="N28" s="208"/>
    </row>
    <row r="29" spans="1:14" s="38" customFormat="1" ht="19.5" customHeight="1" thickBot="1" x14ac:dyDescent="0.25">
      <c r="A29" s="211" t="s">
        <v>0</v>
      </c>
      <c r="B29" s="209"/>
      <c r="C29" s="209"/>
      <c r="D29" s="209"/>
      <c r="E29" s="209"/>
      <c r="F29" s="209"/>
      <c r="G29" s="37"/>
      <c r="H29" s="35">
        <f>SUM(H7)</f>
        <v>20</v>
      </c>
      <c r="I29" s="37"/>
      <c r="J29" s="212"/>
      <c r="K29" s="212"/>
      <c r="L29" s="212"/>
      <c r="M29" s="205"/>
      <c r="N29" s="206"/>
    </row>
    <row r="30" spans="1:14" s="14" customFormat="1" ht="14.25" x14ac:dyDescent="0.2"/>
    <row r="31" spans="1:14" s="14" customFormat="1" ht="14.25" x14ac:dyDescent="0.2"/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</sheetData>
  <mergeCells count="18">
    <mergeCell ref="A29:F29"/>
    <mergeCell ref="J29:L29"/>
    <mergeCell ref="M29:N29"/>
    <mergeCell ref="M23:N23"/>
    <mergeCell ref="M25:N25"/>
    <mergeCell ref="M26:N26"/>
    <mergeCell ref="M28:N28"/>
    <mergeCell ref="M27:N27"/>
    <mergeCell ref="M24:N24"/>
    <mergeCell ref="A5:B5"/>
    <mergeCell ref="M6:N6"/>
    <mergeCell ref="A1:I1"/>
    <mergeCell ref="J1:N1"/>
    <mergeCell ref="A2:N2"/>
    <mergeCell ref="M5:N5"/>
    <mergeCell ref="C5:D5"/>
    <mergeCell ref="A3:N3"/>
    <mergeCell ref="A4:N4"/>
  </mergeCells>
  <phoneticPr fontId="0" type="noConversion"/>
  <printOptions horizontalCentered="1"/>
  <pageMargins left="0.31496062992125984" right="0.31496062992125984" top="0.59055118110236227" bottom="0.23622047244094491" header="0.51181102362204722" footer="0.31496062992125984"/>
  <pageSetup paperSize="9" scale="92" fitToHeight="3" orientation="landscape" horizontalDpi="4294967295" verticalDpi="300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Planilha53">
    <tabColor rgb="FFFFFF00"/>
    <pageSetUpPr fitToPage="1"/>
  </sheetPr>
  <dimension ref="A1:N36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1.7109375" bestFit="1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7109375" customWidth="1"/>
    <col min="14" max="14" width="22.28515625" customWidth="1"/>
  </cols>
  <sheetData>
    <row r="1" spans="1:14" ht="59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ht="27.75" customHeight="1" x14ac:dyDescent="0.2">
      <c r="A4" s="189" t="s">
        <v>114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83" t="s">
        <v>2</v>
      </c>
      <c r="B5" s="166"/>
      <c r="C5" s="166" t="s">
        <v>3</v>
      </c>
      <c r="D5" s="166"/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174" t="s">
        <v>1</v>
      </c>
      <c r="N5" s="175"/>
    </row>
    <row r="6" spans="1:14" ht="14.25" x14ac:dyDescent="0.2">
      <c r="A6" s="1" t="s">
        <v>12</v>
      </c>
      <c r="B6" s="2" t="s">
        <v>13</v>
      </c>
      <c r="C6" s="2" t="s">
        <v>12</v>
      </c>
      <c r="D6" s="4" t="s">
        <v>13</v>
      </c>
      <c r="E6" s="4" t="s">
        <v>14</v>
      </c>
      <c r="F6" s="2" t="s">
        <v>14</v>
      </c>
      <c r="G6" s="2" t="s">
        <v>14</v>
      </c>
      <c r="H6" s="4" t="s">
        <v>15</v>
      </c>
      <c r="I6" s="5" t="s">
        <v>16</v>
      </c>
      <c r="J6" s="4" t="s">
        <v>17</v>
      </c>
      <c r="K6" s="4" t="s">
        <v>18</v>
      </c>
      <c r="L6" s="4" t="s">
        <v>19</v>
      </c>
      <c r="M6" s="152"/>
      <c r="N6" s="153"/>
    </row>
    <row r="7" spans="1:14" s="14" customFormat="1" ht="14.25" x14ac:dyDescent="0.2">
      <c r="A7" s="6"/>
      <c r="B7" s="7"/>
      <c r="C7" s="8"/>
      <c r="D7" s="9"/>
      <c r="E7" s="5"/>
      <c r="F7" s="5"/>
      <c r="G7" s="5"/>
      <c r="H7" s="5"/>
      <c r="I7" s="5"/>
      <c r="J7" s="5"/>
      <c r="K7" s="8">
        <v>1</v>
      </c>
      <c r="L7" s="5"/>
      <c r="M7" s="12"/>
      <c r="N7" s="13"/>
    </row>
    <row r="8" spans="1:14" s="16" customFormat="1" ht="14.25" x14ac:dyDescent="0.2">
      <c r="A8" s="6"/>
      <c r="B8" s="7"/>
      <c r="C8" s="8"/>
      <c r="D8" s="9"/>
      <c r="E8" s="5"/>
      <c r="F8" s="9"/>
      <c r="G8" s="5"/>
      <c r="H8" s="5"/>
      <c r="I8" s="5"/>
      <c r="J8" s="5"/>
      <c r="K8" s="9"/>
      <c r="L8" s="9"/>
      <c r="M8" s="12"/>
      <c r="N8" s="13"/>
    </row>
    <row r="9" spans="1:14" s="16" customFormat="1" ht="14.25" x14ac:dyDescent="0.2">
      <c r="A9" s="6"/>
      <c r="B9" s="7"/>
      <c r="C9" s="8"/>
      <c r="D9" s="9"/>
      <c r="E9" s="45"/>
      <c r="F9" s="9"/>
      <c r="G9" s="9"/>
      <c r="H9" s="9"/>
      <c r="I9" s="5"/>
      <c r="J9" s="9"/>
      <c r="K9" s="9"/>
      <c r="L9" s="9"/>
      <c r="M9" s="12"/>
      <c r="N9" s="13"/>
    </row>
    <row r="10" spans="1:14" s="16" customFormat="1" ht="15" x14ac:dyDescent="0.2">
      <c r="A10" s="6"/>
      <c r="B10" s="7"/>
      <c r="C10" s="8"/>
      <c r="D10" s="9"/>
      <c r="E10" s="9"/>
      <c r="F10" s="9"/>
      <c r="G10" s="9"/>
      <c r="H10" s="9"/>
      <c r="I10" s="5"/>
      <c r="J10" s="9"/>
      <c r="K10" s="21"/>
      <c r="L10" s="21"/>
      <c r="M10" s="12"/>
      <c r="N10" s="13"/>
    </row>
    <row r="11" spans="1:14" s="16" customFormat="1" ht="15" x14ac:dyDescent="0.2">
      <c r="A11" s="6"/>
      <c r="B11" s="7"/>
      <c r="C11" s="8"/>
      <c r="D11" s="9"/>
      <c r="E11" s="9"/>
      <c r="F11" s="9"/>
      <c r="G11" s="9"/>
      <c r="H11" s="9"/>
      <c r="I11" s="5"/>
      <c r="J11" s="9"/>
      <c r="K11" s="21"/>
      <c r="L11" s="21"/>
      <c r="M11" s="12"/>
      <c r="N11" s="13"/>
    </row>
    <row r="12" spans="1:14" s="16" customFormat="1" ht="14.25" x14ac:dyDescent="0.2">
      <c r="A12" s="6"/>
      <c r="B12" s="7"/>
      <c r="C12" s="8"/>
      <c r="D12" s="9"/>
      <c r="E12" s="9"/>
      <c r="F12" s="9"/>
      <c r="G12" s="9"/>
      <c r="H12" s="9"/>
      <c r="I12" s="5"/>
      <c r="J12" s="9"/>
      <c r="K12" s="9"/>
      <c r="L12" s="9"/>
      <c r="M12" s="12"/>
      <c r="N12" s="13"/>
    </row>
    <row r="13" spans="1:14" s="14" customFormat="1" ht="14.25" x14ac:dyDescent="0.2">
      <c r="A13" s="6"/>
      <c r="B13" s="7"/>
      <c r="C13" s="8"/>
      <c r="D13" s="9"/>
      <c r="E13" s="9"/>
      <c r="F13" s="9"/>
      <c r="G13" s="9"/>
      <c r="H13" s="9"/>
      <c r="I13" s="5"/>
      <c r="J13" s="9"/>
      <c r="K13" s="9"/>
      <c r="L13" s="9"/>
      <c r="M13" s="12"/>
      <c r="N13" s="13"/>
    </row>
    <row r="14" spans="1:14" s="14" customFormat="1" ht="14.25" x14ac:dyDescent="0.2">
      <c r="A14" s="6"/>
      <c r="B14" s="7"/>
      <c r="C14" s="8"/>
      <c r="D14" s="9"/>
      <c r="E14" s="9"/>
      <c r="F14" s="9"/>
      <c r="G14" s="9"/>
      <c r="H14" s="9"/>
      <c r="I14" s="5"/>
      <c r="J14" s="9"/>
      <c r="K14" s="9"/>
      <c r="L14" s="9"/>
      <c r="M14" s="12"/>
      <c r="N14" s="13"/>
    </row>
    <row r="15" spans="1:14" s="14" customFormat="1" ht="14.25" x14ac:dyDescent="0.2">
      <c r="A15" s="6"/>
      <c r="B15" s="7"/>
      <c r="C15" s="8"/>
      <c r="D15" s="9"/>
      <c r="E15" s="9"/>
      <c r="F15" s="9"/>
      <c r="G15" s="9"/>
      <c r="H15" s="9"/>
      <c r="I15" s="9"/>
      <c r="J15" s="9"/>
      <c r="K15" s="9"/>
      <c r="L15" s="9"/>
      <c r="M15" s="12"/>
      <c r="N15" s="13"/>
    </row>
    <row r="16" spans="1:14" s="14" customFormat="1" ht="15" x14ac:dyDescent="0.2">
      <c r="A16" s="6"/>
      <c r="B16" s="7"/>
      <c r="C16" s="8"/>
      <c r="D16" s="9"/>
      <c r="E16" s="9"/>
      <c r="F16" s="9"/>
      <c r="G16" s="9"/>
      <c r="H16" s="21"/>
      <c r="I16" s="9"/>
      <c r="J16" s="9"/>
      <c r="K16" s="9"/>
      <c r="L16" s="9"/>
      <c r="M16" s="12"/>
      <c r="N16" s="13"/>
    </row>
    <row r="17" spans="1:14" s="14" customFormat="1" ht="14.25" x14ac:dyDescent="0.2">
      <c r="A17" s="6"/>
      <c r="B17" s="7"/>
      <c r="C17" s="8"/>
      <c r="D17" s="9"/>
      <c r="E17" s="9"/>
      <c r="F17" s="9"/>
      <c r="G17" s="9"/>
      <c r="H17" s="9"/>
      <c r="I17" s="9"/>
      <c r="J17" s="9"/>
      <c r="K17" s="9"/>
      <c r="L17" s="9"/>
      <c r="M17" s="215"/>
      <c r="N17" s="216"/>
    </row>
    <row r="18" spans="1:14" s="14" customFormat="1" ht="14.25" x14ac:dyDescent="0.2">
      <c r="A18" s="6"/>
      <c r="B18" s="7"/>
      <c r="C18" s="8"/>
      <c r="D18" s="9"/>
      <c r="E18" s="9"/>
      <c r="F18" s="9"/>
      <c r="G18" s="9"/>
      <c r="H18" s="9"/>
      <c r="I18" s="9"/>
      <c r="J18" s="9"/>
      <c r="K18" s="9"/>
      <c r="L18" s="9"/>
      <c r="M18" s="215"/>
      <c r="N18" s="216"/>
    </row>
    <row r="19" spans="1:14" s="14" customFormat="1" ht="14.25" x14ac:dyDescent="0.2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215"/>
      <c r="N19" s="216"/>
    </row>
    <row r="20" spans="1:14" s="14" customFormat="1" ht="14.25" x14ac:dyDescent="0.2">
      <c r="A20" s="6"/>
      <c r="B20" s="7"/>
      <c r="C20" s="20"/>
      <c r="D20" s="18"/>
      <c r="E20" s="9"/>
      <c r="F20" s="9"/>
      <c r="G20" s="9"/>
      <c r="H20" s="9"/>
      <c r="I20" s="9"/>
      <c r="J20" s="9"/>
      <c r="K20" s="9"/>
      <c r="L20" s="9"/>
      <c r="M20" s="215"/>
      <c r="N20" s="216"/>
    </row>
    <row r="21" spans="1:14" s="14" customFormat="1" ht="14.25" x14ac:dyDescent="0.2">
      <c r="A21" s="6"/>
      <c r="B21" s="39"/>
      <c r="C21" s="8"/>
      <c r="D21" s="15"/>
      <c r="E21" s="9"/>
      <c r="F21" s="9"/>
      <c r="G21" s="9"/>
      <c r="H21" s="9"/>
      <c r="I21" s="9"/>
      <c r="J21" s="9"/>
      <c r="K21" s="9"/>
      <c r="L21" s="9"/>
      <c r="M21" s="215"/>
      <c r="N21" s="216"/>
    </row>
    <row r="22" spans="1:14" s="14" customFormat="1" ht="14.25" x14ac:dyDescent="0.2">
      <c r="A22" s="6"/>
      <c r="B22" s="39"/>
      <c r="C22" s="8"/>
      <c r="D22" s="15"/>
      <c r="E22" s="9"/>
      <c r="F22" s="9"/>
      <c r="G22" s="9"/>
      <c r="H22" s="9"/>
      <c r="I22" s="9"/>
      <c r="J22" s="9"/>
      <c r="K22" s="9"/>
      <c r="L22" s="9"/>
      <c r="M22" s="215"/>
      <c r="N22" s="216"/>
    </row>
    <row r="23" spans="1:14" s="14" customFormat="1" ht="14.25" x14ac:dyDescent="0.2">
      <c r="A23" s="40"/>
      <c r="B23" s="9"/>
      <c r="C23" s="20"/>
      <c r="D23" s="18"/>
      <c r="E23" s="9"/>
      <c r="F23" s="9"/>
      <c r="G23" s="9"/>
      <c r="H23" s="9"/>
      <c r="I23" s="9"/>
      <c r="J23" s="9"/>
      <c r="K23" s="9"/>
      <c r="L23" s="9"/>
      <c r="M23" s="215"/>
      <c r="N23" s="216"/>
    </row>
    <row r="24" spans="1:14" s="14" customFormat="1" ht="14.25" x14ac:dyDescent="0.2">
      <c r="A24" s="6"/>
      <c r="B24" s="11"/>
      <c r="C24" s="11"/>
      <c r="D24" s="18"/>
      <c r="E24" s="22"/>
      <c r="F24" s="22"/>
      <c r="G24" s="22"/>
      <c r="H24" s="22"/>
      <c r="I24" s="22"/>
      <c r="J24" s="22"/>
      <c r="K24" s="22"/>
      <c r="L24" s="22"/>
      <c r="M24" s="215"/>
      <c r="N24" s="216"/>
    </row>
    <row r="25" spans="1:14" s="14" customFormat="1" ht="14.25" x14ac:dyDescent="0.2">
      <c r="A25" s="23"/>
      <c r="B25" s="24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215"/>
      <c r="N25" s="216"/>
    </row>
    <row r="26" spans="1:14" s="14" customFormat="1" ht="14.25" x14ac:dyDescent="0.2">
      <c r="A26" s="23"/>
      <c r="B26" s="24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55"/>
      <c r="N26" s="56"/>
    </row>
    <row r="27" spans="1:14" s="14" customFormat="1" ht="14.25" x14ac:dyDescent="0.2">
      <c r="A27" s="23"/>
      <c r="B27" s="24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55"/>
      <c r="N27" s="56"/>
    </row>
    <row r="28" spans="1:14" s="33" customFormat="1" ht="15.75" x14ac:dyDescent="0.25">
      <c r="A28" s="27"/>
      <c r="B28" s="28"/>
      <c r="C28" s="28"/>
      <c r="D28" s="28"/>
      <c r="E28" s="29"/>
      <c r="F28" s="30"/>
      <c r="G28" s="30"/>
      <c r="H28" s="30"/>
      <c r="I28" s="30"/>
      <c r="J28" s="30"/>
      <c r="K28" s="31"/>
      <c r="L28" s="30"/>
      <c r="M28" s="207"/>
      <c r="N28" s="208"/>
    </row>
    <row r="29" spans="1:14" s="33" customFormat="1" ht="15.75" x14ac:dyDescent="0.25">
      <c r="A29" s="27"/>
      <c r="B29" s="28"/>
      <c r="C29" s="28"/>
      <c r="D29" s="28"/>
      <c r="E29" s="29"/>
      <c r="F29" s="34"/>
      <c r="G29" s="30"/>
      <c r="H29" s="34"/>
      <c r="I29" s="30"/>
      <c r="J29" s="30"/>
      <c r="K29" s="30"/>
      <c r="L29" s="30"/>
      <c r="M29" s="207"/>
      <c r="N29" s="208"/>
    </row>
    <row r="30" spans="1:14" s="38" customFormat="1" ht="19.5" customHeight="1" thickBot="1" x14ac:dyDescent="0.25">
      <c r="A30" s="211" t="s">
        <v>21</v>
      </c>
      <c r="B30" s="209"/>
      <c r="C30" s="209"/>
      <c r="D30" s="209"/>
      <c r="E30" s="209"/>
      <c r="F30" s="209"/>
      <c r="G30" s="37"/>
      <c r="H30" s="35">
        <f>K7</f>
        <v>1</v>
      </c>
      <c r="I30" s="95"/>
      <c r="J30" s="95"/>
      <c r="K30" s="95"/>
      <c r="L30" s="95"/>
      <c r="M30" s="95"/>
      <c r="N30" s="96"/>
    </row>
    <row r="31" spans="1:14" s="14" customFormat="1" ht="14.25" x14ac:dyDescent="0.2"/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  <row r="36" s="14" customFormat="1" ht="14.25" x14ac:dyDescent="0.2"/>
  </sheetData>
  <mergeCells count="21">
    <mergeCell ref="M18:N18"/>
    <mergeCell ref="A1:I1"/>
    <mergeCell ref="J1:N1"/>
    <mergeCell ref="A2:N2"/>
    <mergeCell ref="A5:B5"/>
    <mergeCell ref="C5:D5"/>
    <mergeCell ref="M5:N5"/>
    <mergeCell ref="M6:N6"/>
    <mergeCell ref="M17:N17"/>
    <mergeCell ref="A3:N3"/>
    <mergeCell ref="A4:N4"/>
    <mergeCell ref="A30:F30"/>
    <mergeCell ref="M25:N25"/>
    <mergeCell ref="M28:N28"/>
    <mergeCell ref="M29:N29"/>
    <mergeCell ref="M19:N19"/>
    <mergeCell ref="M20:N20"/>
    <mergeCell ref="M21:N21"/>
    <mergeCell ref="M22:N22"/>
    <mergeCell ref="M23:N23"/>
    <mergeCell ref="M24:N24"/>
  </mergeCells>
  <pageMargins left="0.3" right="0.51181102362204722" top="0.98425196850393704" bottom="0.43307086614173229" header="0.51181102362204722" footer="0.31496062992125984"/>
  <pageSetup paperSize="9" scale="91" orientation="landscape" horizontalDpi="4294967295" verticalDpi="300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266E2-23D4-4494-9CDA-C2FD2554717A}">
  <sheetPr>
    <tabColor rgb="FFFFFF00"/>
    <pageSetUpPr fitToPage="1"/>
  </sheetPr>
  <dimension ref="A1:N35"/>
  <sheetViews>
    <sheetView view="pageBreakPreview" zoomScaleNormal="75" zoomScaleSheetLayoutView="100" workbookViewId="0">
      <selection activeCell="O2" sqref="A2:XFD3"/>
    </sheetView>
  </sheetViews>
  <sheetFormatPr defaultRowHeight="12.75" x14ac:dyDescent="0.2"/>
  <cols>
    <col min="1" max="1" width="12.5703125" customWidth="1"/>
    <col min="2" max="4" width="10.7109375" customWidth="1"/>
    <col min="5" max="5" width="12.5703125" bestFit="1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7109375" customWidth="1"/>
    <col min="14" max="14" width="22.28515625" customWidth="1"/>
  </cols>
  <sheetData>
    <row r="1" spans="1:14" ht="60.7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ht="28.5" customHeight="1" x14ac:dyDescent="0.2">
      <c r="A4" s="189" t="s">
        <v>132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83" t="s">
        <v>2</v>
      </c>
      <c r="B5" s="166"/>
      <c r="C5" s="166" t="s">
        <v>3</v>
      </c>
      <c r="D5" s="166"/>
      <c r="E5" s="147" t="s">
        <v>4</v>
      </c>
      <c r="F5" s="147" t="s">
        <v>5</v>
      </c>
      <c r="G5" s="147" t="s">
        <v>6</v>
      </c>
      <c r="H5" s="147" t="s">
        <v>7</v>
      </c>
      <c r="I5" s="147" t="s">
        <v>8</v>
      </c>
      <c r="J5" s="147" t="s">
        <v>9</v>
      </c>
      <c r="K5" s="147" t="s">
        <v>10</v>
      </c>
      <c r="L5" s="147" t="s">
        <v>11</v>
      </c>
      <c r="M5" s="174" t="s">
        <v>1</v>
      </c>
      <c r="N5" s="175"/>
    </row>
    <row r="6" spans="1:14" ht="14.25" x14ac:dyDescent="0.2">
      <c r="A6" s="148" t="s">
        <v>12</v>
      </c>
      <c r="B6" s="147" t="s">
        <v>13</v>
      </c>
      <c r="C6" s="147" t="s">
        <v>12</v>
      </c>
      <c r="D6" s="4" t="s">
        <v>13</v>
      </c>
      <c r="E6" s="4" t="s">
        <v>14</v>
      </c>
      <c r="F6" s="147" t="s">
        <v>14</v>
      </c>
      <c r="G6" s="147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52"/>
      <c r="N6" s="153"/>
    </row>
    <row r="7" spans="1:14" s="14" customFormat="1" ht="14.25" x14ac:dyDescent="0.2">
      <c r="A7" s="178" t="s">
        <v>133</v>
      </c>
      <c r="B7" s="204"/>
      <c r="C7" s="179"/>
      <c r="D7" s="9"/>
      <c r="E7" s="124">
        <v>20</v>
      </c>
      <c r="F7" s="124"/>
      <c r="G7" s="124"/>
      <c r="H7" s="124"/>
      <c r="I7" s="124"/>
      <c r="J7" s="124"/>
      <c r="K7" s="124"/>
      <c r="L7" s="124"/>
      <c r="M7" s="41"/>
      <c r="N7" s="42"/>
    </row>
    <row r="8" spans="1:14" s="46" customFormat="1" ht="14.25" x14ac:dyDescent="0.2">
      <c r="A8" s="6"/>
      <c r="B8" s="7"/>
      <c r="C8" s="8"/>
      <c r="D8" s="9"/>
      <c r="E8" s="124"/>
      <c r="F8" s="15"/>
      <c r="G8" s="15"/>
      <c r="H8" s="124"/>
      <c r="I8" s="124"/>
      <c r="J8" s="124"/>
      <c r="K8" s="9"/>
      <c r="L8" s="9"/>
      <c r="M8" s="41"/>
      <c r="N8" s="42"/>
    </row>
    <row r="9" spans="1:14" s="46" customFormat="1" ht="14.25" x14ac:dyDescent="0.2">
      <c r="A9" s="6"/>
      <c r="B9" s="7"/>
      <c r="C9" s="8"/>
      <c r="D9" s="9"/>
      <c r="E9" s="124"/>
      <c r="F9" s="15"/>
      <c r="G9" s="15"/>
      <c r="H9" s="9"/>
      <c r="I9" s="124"/>
      <c r="J9" s="124"/>
      <c r="K9" s="9"/>
      <c r="L9" s="9"/>
      <c r="M9" s="41"/>
      <c r="N9" s="42"/>
    </row>
    <row r="10" spans="1:14" s="46" customFormat="1" ht="14.25" x14ac:dyDescent="0.2">
      <c r="A10" s="6"/>
      <c r="B10" s="7"/>
      <c r="C10" s="8"/>
      <c r="D10" s="9"/>
      <c r="E10" s="9"/>
      <c r="F10" s="15"/>
      <c r="G10" s="15"/>
      <c r="H10" s="9"/>
      <c r="I10" s="124"/>
      <c r="J10" s="124"/>
      <c r="K10" s="9"/>
      <c r="L10" s="9"/>
      <c r="M10" s="41"/>
      <c r="N10" s="42"/>
    </row>
    <row r="11" spans="1:14" s="46" customFormat="1" ht="14.25" x14ac:dyDescent="0.2">
      <c r="A11" s="6"/>
      <c r="B11" s="7"/>
      <c r="C11" s="8"/>
      <c r="D11" s="9"/>
      <c r="E11" s="9"/>
      <c r="F11" s="15"/>
      <c r="G11" s="15"/>
      <c r="H11" s="9"/>
      <c r="I11" s="124"/>
      <c r="J11" s="124"/>
      <c r="K11" s="9"/>
      <c r="L11" s="9"/>
      <c r="M11" s="41"/>
      <c r="N11" s="42"/>
    </row>
    <row r="12" spans="1:14" s="46" customFormat="1" ht="14.25" x14ac:dyDescent="0.2">
      <c r="A12" s="6"/>
      <c r="B12" s="7"/>
      <c r="C12" s="8"/>
      <c r="D12" s="9"/>
      <c r="E12" s="15"/>
      <c r="F12" s="9"/>
      <c r="G12" s="9"/>
      <c r="H12" s="9"/>
      <c r="I12" s="124"/>
      <c r="J12" s="124"/>
      <c r="K12" s="9"/>
      <c r="L12" s="9"/>
      <c r="M12" s="41"/>
      <c r="N12" s="42"/>
    </row>
    <row r="13" spans="1:14" s="46" customFormat="1" ht="14.25" x14ac:dyDescent="0.2">
      <c r="A13" s="6"/>
      <c r="B13" s="7"/>
      <c r="C13" s="8"/>
      <c r="D13" s="9"/>
      <c r="E13" s="15"/>
      <c r="F13" s="9"/>
      <c r="G13" s="9"/>
      <c r="H13" s="9"/>
      <c r="I13" s="124"/>
      <c r="J13" s="124"/>
      <c r="K13" s="9"/>
      <c r="L13" s="9"/>
      <c r="M13" s="41"/>
      <c r="N13" s="42"/>
    </row>
    <row r="14" spans="1:14" s="46" customFormat="1" ht="14.25" x14ac:dyDescent="0.2">
      <c r="A14" s="6"/>
      <c r="B14" s="7"/>
      <c r="C14" s="8"/>
      <c r="D14" s="9"/>
      <c r="E14" s="9"/>
      <c r="F14" s="15"/>
      <c r="G14" s="15"/>
      <c r="H14" s="9"/>
      <c r="I14" s="124"/>
      <c r="J14" s="124"/>
      <c r="K14" s="9"/>
      <c r="L14" s="9"/>
      <c r="M14" s="41"/>
      <c r="N14" s="42"/>
    </row>
    <row r="15" spans="1:14" s="46" customFormat="1" ht="14.25" x14ac:dyDescent="0.2">
      <c r="A15" s="6"/>
      <c r="B15" s="7"/>
      <c r="C15" s="8"/>
      <c r="D15" s="9"/>
      <c r="E15" s="9"/>
      <c r="F15" s="15"/>
      <c r="G15" s="15"/>
      <c r="H15" s="9"/>
      <c r="I15" s="9"/>
      <c r="J15" s="9"/>
      <c r="K15" s="9"/>
      <c r="L15" s="9"/>
      <c r="M15" s="41"/>
      <c r="N15" s="42"/>
    </row>
    <row r="16" spans="1:14" s="46" customFormat="1" ht="14.25" x14ac:dyDescent="0.2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41"/>
      <c r="N16" s="42"/>
    </row>
    <row r="17" spans="1:14" s="14" customFormat="1" ht="15" x14ac:dyDescent="0.25">
      <c r="A17" s="58"/>
      <c r="B17" s="59"/>
      <c r="C17" s="60"/>
      <c r="D17" s="21"/>
      <c r="E17" s="61"/>
      <c r="F17" s="62"/>
      <c r="G17" s="21"/>
      <c r="H17" s="21"/>
      <c r="I17" s="21"/>
      <c r="J17" s="21"/>
      <c r="K17" s="21"/>
      <c r="L17" s="21"/>
      <c r="M17" s="63"/>
      <c r="N17" s="57"/>
    </row>
    <row r="18" spans="1:14" s="14" customFormat="1" ht="15" x14ac:dyDescent="0.25">
      <c r="A18" s="43"/>
      <c r="B18" s="7"/>
      <c r="C18" s="8"/>
      <c r="D18" s="9"/>
      <c r="E18" s="8"/>
      <c r="F18" s="9"/>
      <c r="G18" s="9"/>
      <c r="H18" s="9"/>
      <c r="I18" s="9"/>
      <c r="J18" s="9"/>
      <c r="K18" s="9"/>
      <c r="L18" s="9"/>
      <c r="M18" s="41"/>
      <c r="N18" s="42"/>
    </row>
    <row r="19" spans="1:14" s="14" customFormat="1" ht="14.25" x14ac:dyDescent="0.2">
      <c r="A19" s="47"/>
      <c r="B19" s="124"/>
      <c r="C19" s="124"/>
      <c r="D19" s="124"/>
      <c r="E19" s="124"/>
      <c r="F19" s="9"/>
      <c r="G19" s="9"/>
      <c r="H19" s="9"/>
      <c r="I19" s="9"/>
      <c r="J19" s="9"/>
      <c r="K19" s="9"/>
      <c r="L19" s="9"/>
      <c r="M19" s="41"/>
      <c r="N19" s="42"/>
    </row>
    <row r="20" spans="1:14" s="14" customFormat="1" ht="15" x14ac:dyDescent="0.2">
      <c r="A20" s="48"/>
      <c r="B20" s="44"/>
      <c r="C20" s="44"/>
      <c r="D20" s="44"/>
      <c r="E20" s="44"/>
      <c r="F20" s="9"/>
      <c r="G20" s="9"/>
      <c r="H20" s="9"/>
      <c r="I20" s="9"/>
      <c r="J20" s="9"/>
      <c r="K20" s="9"/>
      <c r="L20" s="9"/>
      <c r="M20" s="41"/>
      <c r="N20" s="42"/>
    </row>
    <row r="21" spans="1:14" s="14" customFormat="1" ht="15" x14ac:dyDescent="0.2">
      <c r="A21" s="48"/>
      <c r="B21" s="44"/>
      <c r="C21" s="44"/>
      <c r="D21" s="44"/>
      <c r="E21" s="44"/>
      <c r="F21" s="18"/>
      <c r="G21" s="9"/>
      <c r="H21" s="9"/>
      <c r="I21" s="9"/>
      <c r="J21" s="9"/>
      <c r="K21" s="9"/>
      <c r="L21" s="9"/>
      <c r="M21" s="41"/>
      <c r="N21" s="42"/>
    </row>
    <row r="22" spans="1:14" s="14" customFormat="1" ht="15" x14ac:dyDescent="0.2">
      <c r="A22" s="48"/>
      <c r="B22" s="44"/>
      <c r="C22" s="44"/>
      <c r="D22" s="44"/>
      <c r="E22" s="44"/>
      <c r="F22" s="9"/>
      <c r="G22" s="9"/>
      <c r="H22" s="9"/>
      <c r="I22" s="124"/>
      <c r="J22" s="9"/>
      <c r="K22" s="9"/>
      <c r="L22" s="9"/>
      <c r="M22" s="41"/>
      <c r="N22" s="42"/>
    </row>
    <row r="23" spans="1:14" s="14" customFormat="1" ht="15" x14ac:dyDescent="0.2">
      <c r="A23" s="48"/>
      <c r="B23" s="44"/>
      <c r="C23" s="44"/>
      <c r="D23" s="44"/>
      <c r="E23" s="44"/>
      <c r="F23" s="9"/>
      <c r="G23" s="9"/>
      <c r="H23" s="9"/>
      <c r="I23" s="9"/>
      <c r="J23" s="9"/>
      <c r="K23" s="9"/>
      <c r="L23" s="9"/>
      <c r="M23" s="213"/>
      <c r="N23" s="214"/>
    </row>
    <row r="24" spans="1:14" s="14" customFormat="1" ht="14.25" x14ac:dyDescent="0.2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215"/>
      <c r="N24" s="216"/>
    </row>
    <row r="25" spans="1:14" s="14" customFormat="1" ht="14.25" x14ac:dyDescent="0.2">
      <c r="A25" s="6"/>
      <c r="B25" s="7"/>
      <c r="C25" s="20"/>
      <c r="D25" s="18"/>
      <c r="E25" s="9"/>
      <c r="F25" s="9"/>
      <c r="G25" s="9"/>
      <c r="H25" s="9"/>
      <c r="I25" s="9"/>
      <c r="J25" s="9"/>
      <c r="K25" s="9"/>
      <c r="L25" s="9"/>
      <c r="M25" s="215"/>
      <c r="N25" s="216"/>
    </row>
    <row r="26" spans="1:14" s="14" customFormat="1" ht="14.25" x14ac:dyDescent="0.2">
      <c r="A26" s="23"/>
      <c r="B26" s="24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215"/>
      <c r="N26" s="216"/>
    </row>
    <row r="27" spans="1:14" s="33" customFormat="1" ht="15.75" x14ac:dyDescent="0.25">
      <c r="A27" s="27"/>
      <c r="B27" s="28"/>
      <c r="C27" s="28"/>
      <c r="D27" s="28"/>
      <c r="E27" s="29"/>
      <c r="F27" s="30"/>
      <c r="G27" s="30"/>
      <c r="H27" s="30"/>
      <c r="I27" s="30"/>
      <c r="J27" s="30"/>
      <c r="K27" s="31"/>
      <c r="L27" s="30"/>
      <c r="M27" s="207"/>
      <c r="N27" s="208"/>
    </row>
    <row r="28" spans="1:14" s="33" customFormat="1" ht="15.75" x14ac:dyDescent="0.25">
      <c r="A28" s="27"/>
      <c r="B28" s="28"/>
      <c r="C28" s="28"/>
      <c r="D28" s="28"/>
      <c r="E28" s="29"/>
      <c r="F28" s="34"/>
      <c r="G28" s="30"/>
      <c r="H28" s="34"/>
      <c r="I28" s="30"/>
      <c r="J28" s="30"/>
      <c r="K28" s="30"/>
      <c r="L28" s="30"/>
      <c r="M28" s="207"/>
      <c r="N28" s="208"/>
    </row>
    <row r="29" spans="1:14" s="38" customFormat="1" ht="19.5" customHeight="1" thickBot="1" x14ac:dyDescent="0.25">
      <c r="A29" s="211" t="s">
        <v>0</v>
      </c>
      <c r="B29" s="209"/>
      <c r="C29" s="209"/>
      <c r="D29" s="209"/>
      <c r="E29" s="209"/>
      <c r="F29" s="209"/>
      <c r="G29" s="149"/>
      <c r="H29" s="35">
        <f>SUM(E7)</f>
        <v>20</v>
      </c>
      <c r="I29" s="149"/>
      <c r="J29" s="212"/>
      <c r="K29" s="212"/>
      <c r="L29" s="212"/>
      <c r="M29" s="205"/>
      <c r="N29" s="206"/>
    </row>
    <row r="30" spans="1:14" s="14" customFormat="1" ht="14.25" x14ac:dyDescent="0.2"/>
    <row r="31" spans="1:14" s="14" customFormat="1" ht="14.25" x14ac:dyDescent="0.2"/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</sheetData>
  <mergeCells count="19">
    <mergeCell ref="M25:N25"/>
    <mergeCell ref="M26:N26"/>
    <mergeCell ref="M27:N27"/>
    <mergeCell ref="M28:N28"/>
    <mergeCell ref="A29:F29"/>
    <mergeCell ref="J29:L29"/>
    <mergeCell ref="M29:N29"/>
    <mergeCell ref="M24:N24"/>
    <mergeCell ref="A7:C7"/>
    <mergeCell ref="A1:I1"/>
    <mergeCell ref="J1:N1"/>
    <mergeCell ref="A2:N2"/>
    <mergeCell ref="A3:N3"/>
    <mergeCell ref="A4:N4"/>
    <mergeCell ref="A5:B5"/>
    <mergeCell ref="C5:D5"/>
    <mergeCell ref="M5:N5"/>
    <mergeCell ref="M6:N6"/>
    <mergeCell ref="M23:N23"/>
  </mergeCells>
  <printOptions horizontalCentered="1"/>
  <pageMargins left="0.31496062992125984" right="0.31496062992125984" top="0.59055118110236227" bottom="0.23622047244094491" header="0.51181102362204722" footer="0.31496062992125984"/>
  <pageSetup paperSize="9" scale="92" fitToHeight="3" orientation="landscape" horizontalDpi="4294967295" verticalDpi="300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737A2-5B1F-424D-98E0-C6E7AE75BF4D}">
  <sheetPr>
    <tabColor rgb="FFFFFF00"/>
    <pageSetUpPr fitToPage="1"/>
  </sheetPr>
  <dimension ref="A1:N35"/>
  <sheetViews>
    <sheetView tabSelected="1" view="pageBreakPreview" zoomScaleNormal="75" zoomScaleSheetLayoutView="100" workbookViewId="0">
      <selection activeCell="R12" sqref="R12"/>
    </sheetView>
  </sheetViews>
  <sheetFormatPr defaultRowHeight="12.75" x14ac:dyDescent="0.2"/>
  <cols>
    <col min="1" max="1" width="12.5703125" customWidth="1"/>
    <col min="2" max="4" width="10.7109375" customWidth="1"/>
    <col min="5" max="5" width="12.5703125" bestFit="1" customWidth="1"/>
    <col min="6" max="6" width="10" customWidth="1"/>
    <col min="7" max="7" width="8.85546875" customWidth="1"/>
    <col min="8" max="8" width="10.42578125" bestFit="1" customWidth="1"/>
    <col min="9" max="9" width="10.5703125" customWidth="1"/>
    <col min="10" max="10" width="10.5703125" bestFit="1" customWidth="1"/>
    <col min="11" max="11" width="9.28515625" bestFit="1" customWidth="1"/>
    <col min="12" max="12" width="7.7109375" customWidth="1"/>
    <col min="14" max="14" width="22.28515625" customWidth="1"/>
  </cols>
  <sheetData>
    <row r="1" spans="1:14" ht="56.25" customHeight="1" x14ac:dyDescent="0.2">
      <c r="A1" s="155"/>
      <c r="B1" s="156"/>
      <c r="C1" s="156"/>
      <c r="D1" s="156"/>
      <c r="E1" s="156"/>
      <c r="F1" s="156"/>
      <c r="G1" s="156"/>
      <c r="H1" s="156"/>
      <c r="I1" s="157"/>
      <c r="J1" s="158" t="s">
        <v>23</v>
      </c>
      <c r="K1" s="159"/>
      <c r="L1" s="159"/>
      <c r="M1" s="159"/>
      <c r="N1" s="160"/>
    </row>
    <row r="2" spans="1:14" x14ac:dyDescent="0.2">
      <c r="A2" s="161" t="s">
        <v>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3"/>
    </row>
    <row r="3" spans="1:14" x14ac:dyDescent="0.2">
      <c r="A3" s="168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70"/>
    </row>
    <row r="4" spans="1:14" ht="28.5" customHeight="1" x14ac:dyDescent="0.2">
      <c r="A4" s="189" t="s">
        <v>134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1"/>
    </row>
    <row r="5" spans="1:14" x14ac:dyDescent="0.2">
      <c r="A5" s="183" t="s">
        <v>2</v>
      </c>
      <c r="B5" s="166"/>
      <c r="C5" s="166" t="s">
        <v>3</v>
      </c>
      <c r="D5" s="166"/>
      <c r="E5" s="147" t="s">
        <v>4</v>
      </c>
      <c r="F5" s="147" t="s">
        <v>5</v>
      </c>
      <c r="G5" s="147" t="s">
        <v>6</v>
      </c>
      <c r="H5" s="147" t="s">
        <v>7</v>
      </c>
      <c r="I5" s="147" t="s">
        <v>8</v>
      </c>
      <c r="J5" s="147" t="s">
        <v>9</v>
      </c>
      <c r="K5" s="147" t="s">
        <v>10</v>
      </c>
      <c r="L5" s="147" t="s">
        <v>11</v>
      </c>
      <c r="M5" s="174" t="s">
        <v>1</v>
      </c>
      <c r="N5" s="175"/>
    </row>
    <row r="6" spans="1:14" ht="14.25" x14ac:dyDescent="0.2">
      <c r="A6" s="148" t="s">
        <v>12</v>
      </c>
      <c r="B6" s="147" t="s">
        <v>13</v>
      </c>
      <c r="C6" s="147" t="s">
        <v>12</v>
      </c>
      <c r="D6" s="4" t="s">
        <v>13</v>
      </c>
      <c r="E6" s="4" t="s">
        <v>14</v>
      </c>
      <c r="F6" s="147" t="s">
        <v>14</v>
      </c>
      <c r="G6" s="147" t="s">
        <v>14</v>
      </c>
      <c r="H6" s="4" t="s">
        <v>15</v>
      </c>
      <c r="I6" s="124" t="s">
        <v>16</v>
      </c>
      <c r="J6" s="4" t="s">
        <v>17</v>
      </c>
      <c r="K6" s="4" t="s">
        <v>18</v>
      </c>
      <c r="L6" s="4" t="s">
        <v>19</v>
      </c>
      <c r="M6" s="152"/>
      <c r="N6" s="153"/>
    </row>
    <row r="7" spans="1:14" s="14" customFormat="1" ht="14.25" x14ac:dyDescent="0.2">
      <c r="A7" s="178" t="s">
        <v>135</v>
      </c>
      <c r="B7" s="204"/>
      <c r="C7" s="179"/>
      <c r="D7" s="9"/>
      <c r="E7" s="124">
        <v>20</v>
      </c>
      <c r="F7" s="124"/>
      <c r="G7" s="124"/>
      <c r="H7" s="124"/>
      <c r="I7" s="124"/>
      <c r="J7" s="124"/>
      <c r="K7" s="124"/>
      <c r="L7" s="124"/>
      <c r="M7" s="41"/>
      <c r="N7" s="42"/>
    </row>
    <row r="8" spans="1:14" s="46" customFormat="1" ht="14.25" x14ac:dyDescent="0.2">
      <c r="A8" s="6"/>
      <c r="B8" s="7"/>
      <c r="C8" s="8"/>
      <c r="D8" s="9"/>
      <c r="E8" s="124"/>
      <c r="F8" s="15"/>
      <c r="G8" s="15"/>
      <c r="H8" s="124"/>
      <c r="I8" s="124"/>
      <c r="J8" s="124"/>
      <c r="K8" s="9"/>
      <c r="L8" s="9"/>
      <c r="M8" s="41"/>
      <c r="N8" s="42"/>
    </row>
    <row r="9" spans="1:14" s="46" customFormat="1" ht="14.25" x14ac:dyDescent="0.2">
      <c r="A9" s="6"/>
      <c r="B9" s="7"/>
      <c r="C9" s="8"/>
      <c r="D9" s="9"/>
      <c r="E9" s="124"/>
      <c r="F9" s="15"/>
      <c r="G9" s="15"/>
      <c r="H9" s="9"/>
      <c r="I9" s="124"/>
      <c r="J9" s="124"/>
      <c r="K9" s="9"/>
      <c r="L9" s="9"/>
      <c r="M9" s="41"/>
      <c r="N9" s="42"/>
    </row>
    <row r="10" spans="1:14" s="46" customFormat="1" ht="14.25" x14ac:dyDescent="0.2">
      <c r="A10" s="6"/>
      <c r="B10" s="7"/>
      <c r="C10" s="8"/>
      <c r="D10" s="9"/>
      <c r="E10" s="9"/>
      <c r="F10" s="15"/>
      <c r="G10" s="15"/>
      <c r="H10" s="9"/>
      <c r="I10" s="124"/>
      <c r="J10" s="124"/>
      <c r="K10" s="9"/>
      <c r="L10" s="9"/>
      <c r="M10" s="41"/>
      <c r="N10" s="42"/>
    </row>
    <row r="11" spans="1:14" s="46" customFormat="1" ht="14.25" x14ac:dyDescent="0.2">
      <c r="A11" s="6"/>
      <c r="B11" s="7"/>
      <c r="C11" s="8"/>
      <c r="D11" s="9"/>
      <c r="E11" s="9"/>
      <c r="F11" s="15"/>
      <c r="G11" s="15"/>
      <c r="H11" s="9"/>
      <c r="I11" s="124"/>
      <c r="J11" s="124"/>
      <c r="K11" s="9"/>
      <c r="L11" s="9"/>
      <c r="M11" s="41"/>
      <c r="N11" s="42"/>
    </row>
    <row r="12" spans="1:14" s="46" customFormat="1" ht="14.25" x14ac:dyDescent="0.2">
      <c r="A12" s="6"/>
      <c r="B12" s="7"/>
      <c r="C12" s="8"/>
      <c r="D12" s="9"/>
      <c r="E12" s="15"/>
      <c r="F12" s="9"/>
      <c r="G12" s="9"/>
      <c r="H12" s="9"/>
      <c r="I12" s="124"/>
      <c r="J12" s="124"/>
      <c r="K12" s="9"/>
      <c r="L12" s="9"/>
      <c r="M12" s="41"/>
      <c r="N12" s="42"/>
    </row>
    <row r="13" spans="1:14" s="46" customFormat="1" ht="14.25" x14ac:dyDescent="0.2">
      <c r="A13" s="6"/>
      <c r="B13" s="7"/>
      <c r="C13" s="8"/>
      <c r="D13" s="9"/>
      <c r="E13" s="15"/>
      <c r="F13" s="9"/>
      <c r="G13" s="9"/>
      <c r="H13" s="9"/>
      <c r="I13" s="124"/>
      <c r="J13" s="124"/>
      <c r="K13" s="9"/>
      <c r="L13" s="9"/>
      <c r="M13" s="41"/>
      <c r="N13" s="42"/>
    </row>
    <row r="14" spans="1:14" s="46" customFormat="1" ht="14.25" x14ac:dyDescent="0.2">
      <c r="A14" s="6"/>
      <c r="B14" s="7"/>
      <c r="C14" s="8"/>
      <c r="D14" s="9"/>
      <c r="E14" s="9"/>
      <c r="F14" s="15"/>
      <c r="G14" s="15"/>
      <c r="H14" s="9"/>
      <c r="I14" s="124"/>
      <c r="J14" s="124"/>
      <c r="K14" s="9"/>
      <c r="L14" s="9"/>
      <c r="M14" s="41"/>
      <c r="N14" s="42"/>
    </row>
    <row r="15" spans="1:14" s="46" customFormat="1" ht="14.25" x14ac:dyDescent="0.2">
      <c r="A15" s="6"/>
      <c r="B15" s="7"/>
      <c r="C15" s="8"/>
      <c r="D15" s="9"/>
      <c r="E15" s="9"/>
      <c r="F15" s="15"/>
      <c r="G15" s="15"/>
      <c r="H15" s="9"/>
      <c r="I15" s="9"/>
      <c r="J15" s="9"/>
      <c r="K15" s="9"/>
      <c r="L15" s="9"/>
      <c r="M15" s="41"/>
      <c r="N15" s="42"/>
    </row>
    <row r="16" spans="1:14" s="46" customFormat="1" ht="14.25" x14ac:dyDescent="0.2">
      <c r="A16" s="6"/>
      <c r="B16" s="7"/>
      <c r="C16" s="8"/>
      <c r="D16" s="9"/>
      <c r="E16" s="9"/>
      <c r="F16" s="9"/>
      <c r="G16" s="9"/>
      <c r="H16" s="9"/>
      <c r="I16" s="9"/>
      <c r="J16" s="9"/>
      <c r="K16" s="9"/>
      <c r="L16" s="9"/>
      <c r="M16" s="41"/>
      <c r="N16" s="42"/>
    </row>
    <row r="17" spans="1:14" s="14" customFormat="1" ht="15" x14ac:dyDescent="0.25">
      <c r="A17" s="58"/>
      <c r="B17" s="59"/>
      <c r="C17" s="60"/>
      <c r="D17" s="21"/>
      <c r="E17" s="61"/>
      <c r="F17" s="62"/>
      <c r="G17" s="21"/>
      <c r="H17" s="21"/>
      <c r="I17" s="21"/>
      <c r="J17" s="21"/>
      <c r="K17" s="21"/>
      <c r="L17" s="21"/>
      <c r="M17" s="63"/>
      <c r="N17" s="57"/>
    </row>
    <row r="18" spans="1:14" s="14" customFormat="1" ht="15" x14ac:dyDescent="0.25">
      <c r="A18" s="43"/>
      <c r="B18" s="7"/>
      <c r="C18" s="8"/>
      <c r="D18" s="9"/>
      <c r="E18" s="8"/>
      <c r="F18" s="9"/>
      <c r="G18" s="9"/>
      <c r="H18" s="9"/>
      <c r="I18" s="9"/>
      <c r="J18" s="9"/>
      <c r="K18" s="9"/>
      <c r="L18" s="9"/>
      <c r="M18" s="41"/>
      <c r="N18" s="42"/>
    </row>
    <row r="19" spans="1:14" s="14" customFormat="1" ht="14.25" x14ac:dyDescent="0.2">
      <c r="A19" s="47"/>
      <c r="B19" s="124"/>
      <c r="C19" s="124"/>
      <c r="D19" s="124"/>
      <c r="E19" s="124"/>
      <c r="F19" s="9"/>
      <c r="G19" s="9"/>
      <c r="H19" s="9"/>
      <c r="I19" s="9"/>
      <c r="J19" s="9"/>
      <c r="K19" s="9"/>
      <c r="L19" s="9"/>
      <c r="M19" s="41"/>
      <c r="N19" s="42"/>
    </row>
    <row r="20" spans="1:14" s="14" customFormat="1" ht="15" x14ac:dyDescent="0.2">
      <c r="A20" s="48"/>
      <c r="B20" s="44"/>
      <c r="C20" s="44"/>
      <c r="D20" s="44"/>
      <c r="E20" s="44"/>
      <c r="F20" s="9"/>
      <c r="G20" s="9"/>
      <c r="H20" s="9"/>
      <c r="I20" s="9"/>
      <c r="J20" s="9"/>
      <c r="K20" s="9"/>
      <c r="L20" s="9"/>
      <c r="M20" s="41"/>
      <c r="N20" s="42"/>
    </row>
    <row r="21" spans="1:14" s="14" customFormat="1" ht="15" x14ac:dyDescent="0.2">
      <c r="A21" s="48"/>
      <c r="B21" s="44"/>
      <c r="C21" s="44"/>
      <c r="D21" s="44"/>
      <c r="E21" s="44"/>
      <c r="F21" s="18"/>
      <c r="G21" s="9"/>
      <c r="H21" s="9"/>
      <c r="I21" s="9"/>
      <c r="J21" s="9"/>
      <c r="K21" s="9"/>
      <c r="L21" s="9"/>
      <c r="M21" s="41"/>
      <c r="N21" s="42"/>
    </row>
    <row r="22" spans="1:14" s="14" customFormat="1" ht="15" x14ac:dyDescent="0.2">
      <c r="A22" s="48"/>
      <c r="B22" s="44"/>
      <c r="C22" s="44"/>
      <c r="D22" s="44"/>
      <c r="E22" s="44"/>
      <c r="F22" s="9"/>
      <c r="G22" s="9"/>
      <c r="H22" s="9"/>
      <c r="I22" s="124"/>
      <c r="J22" s="9"/>
      <c r="K22" s="9"/>
      <c r="L22" s="9"/>
      <c r="M22" s="41"/>
      <c r="N22" s="42"/>
    </row>
    <row r="23" spans="1:14" s="14" customFormat="1" ht="15" x14ac:dyDescent="0.2">
      <c r="A23" s="48"/>
      <c r="B23" s="44"/>
      <c r="C23" s="44"/>
      <c r="D23" s="44"/>
      <c r="E23" s="44"/>
      <c r="F23" s="9"/>
      <c r="G23" s="9"/>
      <c r="H23" s="9"/>
      <c r="I23" s="9"/>
      <c r="J23" s="9"/>
      <c r="K23" s="9"/>
      <c r="L23" s="9"/>
      <c r="M23" s="213"/>
      <c r="N23" s="214"/>
    </row>
    <row r="24" spans="1:14" s="14" customFormat="1" ht="14.25" x14ac:dyDescent="0.2">
      <c r="A24" s="6"/>
      <c r="B24" s="7"/>
      <c r="C24" s="8"/>
      <c r="D24" s="9"/>
      <c r="E24" s="9"/>
      <c r="F24" s="9"/>
      <c r="G24" s="9"/>
      <c r="H24" s="9"/>
      <c r="I24" s="9"/>
      <c r="J24" s="9"/>
      <c r="K24" s="9"/>
      <c r="L24" s="9"/>
      <c r="M24" s="215"/>
      <c r="N24" s="216"/>
    </row>
    <row r="25" spans="1:14" s="14" customFormat="1" ht="14.25" x14ac:dyDescent="0.2">
      <c r="A25" s="6"/>
      <c r="B25" s="7"/>
      <c r="C25" s="20"/>
      <c r="D25" s="18"/>
      <c r="E25" s="9"/>
      <c r="F25" s="9"/>
      <c r="G25" s="9"/>
      <c r="H25" s="9"/>
      <c r="I25" s="9"/>
      <c r="J25" s="9"/>
      <c r="K25" s="9"/>
      <c r="L25" s="9"/>
      <c r="M25" s="215"/>
      <c r="N25" s="216"/>
    </row>
    <row r="26" spans="1:14" s="14" customFormat="1" ht="14.25" x14ac:dyDescent="0.2">
      <c r="A26" s="23"/>
      <c r="B26" s="24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215"/>
      <c r="N26" s="216"/>
    </row>
    <row r="27" spans="1:14" s="33" customFormat="1" ht="15.75" x14ac:dyDescent="0.25">
      <c r="A27" s="27"/>
      <c r="B27" s="28"/>
      <c r="C27" s="28"/>
      <c r="D27" s="28"/>
      <c r="E27" s="29"/>
      <c r="F27" s="30"/>
      <c r="G27" s="30"/>
      <c r="H27" s="30"/>
      <c r="I27" s="30"/>
      <c r="J27" s="30"/>
      <c r="K27" s="31"/>
      <c r="L27" s="30"/>
      <c r="M27" s="207"/>
      <c r="N27" s="208"/>
    </row>
    <row r="28" spans="1:14" s="33" customFormat="1" ht="15.75" x14ac:dyDescent="0.25">
      <c r="A28" s="27"/>
      <c r="B28" s="28"/>
      <c r="C28" s="28"/>
      <c r="D28" s="28"/>
      <c r="E28" s="29"/>
      <c r="F28" s="34"/>
      <c r="G28" s="30"/>
      <c r="H28" s="34"/>
      <c r="I28" s="30"/>
      <c r="J28" s="30"/>
      <c r="K28" s="30"/>
      <c r="L28" s="30"/>
      <c r="M28" s="207"/>
      <c r="N28" s="208"/>
    </row>
    <row r="29" spans="1:14" s="38" customFormat="1" ht="19.5" customHeight="1" thickBot="1" x14ac:dyDescent="0.25">
      <c r="A29" s="211" t="s">
        <v>0</v>
      </c>
      <c r="B29" s="209"/>
      <c r="C29" s="209"/>
      <c r="D29" s="209"/>
      <c r="E29" s="209"/>
      <c r="F29" s="209"/>
      <c r="G29" s="149"/>
      <c r="H29" s="35">
        <f>SUM(E7)</f>
        <v>20</v>
      </c>
      <c r="I29" s="149"/>
      <c r="J29" s="212"/>
      <c r="K29" s="212"/>
      <c r="L29" s="212"/>
      <c r="M29" s="205"/>
      <c r="N29" s="206"/>
    </row>
    <row r="30" spans="1:14" s="14" customFormat="1" ht="14.25" x14ac:dyDescent="0.2"/>
    <row r="31" spans="1:14" s="14" customFormat="1" ht="14.25" x14ac:dyDescent="0.2"/>
    <row r="32" spans="1:14" s="14" customFormat="1" ht="14.25" x14ac:dyDescent="0.2"/>
    <row r="33" s="14" customFormat="1" ht="14.25" x14ac:dyDescent="0.2"/>
    <row r="34" s="14" customFormat="1" ht="14.25" x14ac:dyDescent="0.2"/>
    <row r="35" s="14" customFormat="1" ht="14.25" x14ac:dyDescent="0.2"/>
  </sheetData>
  <mergeCells count="19">
    <mergeCell ref="A29:F29"/>
    <mergeCell ref="J29:L29"/>
    <mergeCell ref="M29:N29"/>
    <mergeCell ref="A5:B5"/>
    <mergeCell ref="C5:D5"/>
    <mergeCell ref="M5:N5"/>
    <mergeCell ref="M6:N6"/>
    <mergeCell ref="A7:C7"/>
    <mergeCell ref="M23:N23"/>
    <mergeCell ref="M24:N24"/>
    <mergeCell ref="M25:N25"/>
    <mergeCell ref="M26:N26"/>
    <mergeCell ref="M27:N27"/>
    <mergeCell ref="M28:N28"/>
    <mergeCell ref="A4:N4"/>
    <mergeCell ref="A1:I1"/>
    <mergeCell ref="J1:N1"/>
    <mergeCell ref="A2:N2"/>
    <mergeCell ref="A3:N3"/>
  </mergeCells>
  <printOptions horizontalCentered="1"/>
  <pageMargins left="0.31496062992125984" right="0.31496062992125984" top="0.59055118110236227" bottom="0.23622047244094491" header="0.51181102362204722" footer="0.31496062992125984"/>
  <pageSetup paperSize="9" scale="92" fitToHeight="3" orientation="landscape" horizontalDpi="4294967295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29</vt:i4>
      </vt:variant>
      <vt:variant>
        <vt:lpstr>Intervalos Nomeados</vt:lpstr>
      </vt:variant>
      <vt:variant>
        <vt:i4>31</vt:i4>
      </vt:variant>
    </vt:vector>
  </HeadingPairs>
  <TitlesOfParts>
    <vt:vector size="60" baseType="lpstr">
      <vt:lpstr>Hidrojateamento</vt:lpstr>
      <vt:lpstr>Limpeza de concreto</vt:lpstr>
      <vt:lpstr>Limpeza do aço</vt:lpstr>
      <vt:lpstr>Recuperação da Alma Pilar</vt:lpstr>
      <vt:lpstr>Recuperação do Perfil Superior</vt:lpstr>
      <vt:lpstr>Remoção de Guarda corpo</vt:lpstr>
      <vt:lpstr>Pintura de aço</vt:lpstr>
      <vt:lpstr>Pintura de concreto</vt:lpstr>
      <vt:lpstr>Piso passarela</vt:lpstr>
      <vt:lpstr>Guarda-corpo passarela</vt:lpstr>
      <vt:lpstr>Passarela metálica</vt:lpstr>
      <vt:lpstr>Guarda-corpo passarela nova</vt:lpstr>
      <vt:lpstr>Concreto de calçada </vt:lpstr>
      <vt:lpstr>Concreto Ciclopico</vt:lpstr>
      <vt:lpstr>Formas</vt:lpstr>
      <vt:lpstr>Escavação</vt:lpstr>
      <vt:lpstr>Aterro</vt:lpstr>
      <vt:lpstr>Luminaria</vt:lpstr>
      <vt:lpstr>cabo de cobre</vt:lpstr>
      <vt:lpstr>rele</vt:lpstr>
      <vt:lpstr>DR</vt:lpstr>
      <vt:lpstr>CAIXA</vt:lpstr>
      <vt:lpstr>distribuição</vt:lpstr>
      <vt:lpstr>Placa de Obra</vt:lpstr>
      <vt:lpstr>Escritório</vt:lpstr>
      <vt:lpstr>Refeitório</vt:lpstr>
      <vt:lpstr>Sanitário</vt:lpstr>
      <vt:lpstr>Rede de luz</vt:lpstr>
      <vt:lpstr>Rede de agua </vt:lpstr>
      <vt:lpstr>Aterro!Area_de_impressao</vt:lpstr>
      <vt:lpstr>'cabo de cobre'!Area_de_impressao</vt:lpstr>
      <vt:lpstr>CAIXA!Area_de_impressao</vt:lpstr>
      <vt:lpstr>'Concreto Ciclopico'!Area_de_impressao</vt:lpstr>
      <vt:lpstr>'Concreto de calçada '!Area_de_impressao</vt:lpstr>
      <vt:lpstr>distribuição!Area_de_impressao</vt:lpstr>
      <vt:lpstr>DR!Area_de_impressao</vt:lpstr>
      <vt:lpstr>Escavação!Area_de_impressao</vt:lpstr>
      <vt:lpstr>Escritório!Area_de_impressao</vt:lpstr>
      <vt:lpstr>Formas!Area_de_impressao</vt:lpstr>
      <vt:lpstr>'Guarda-corpo passarela'!Area_de_impressao</vt:lpstr>
      <vt:lpstr>'Guarda-corpo passarela nova'!Area_de_impressao</vt:lpstr>
      <vt:lpstr>Hidrojateamento!Area_de_impressao</vt:lpstr>
      <vt:lpstr>'Limpeza de concreto'!Area_de_impressao</vt:lpstr>
      <vt:lpstr>'Limpeza do aço'!Area_de_impressao</vt:lpstr>
      <vt:lpstr>Luminaria!Area_de_impressao</vt:lpstr>
      <vt:lpstr>'Passarela metálica'!Area_de_impressao</vt:lpstr>
      <vt:lpstr>'Pintura de aço'!Area_de_impressao</vt:lpstr>
      <vt:lpstr>'Pintura de concreto'!Area_de_impressao</vt:lpstr>
      <vt:lpstr>'Piso passarela'!Area_de_impressao</vt:lpstr>
      <vt:lpstr>'Recuperação da Alma Pilar'!Area_de_impressao</vt:lpstr>
      <vt:lpstr>'Recuperação do Perfil Superior'!Area_de_impressao</vt:lpstr>
      <vt:lpstr>'Rede de agua '!Area_de_impressao</vt:lpstr>
      <vt:lpstr>'Rede de luz'!Area_de_impressao</vt:lpstr>
      <vt:lpstr>Refeitório!Area_de_impressao</vt:lpstr>
      <vt:lpstr>rele!Area_de_impressao</vt:lpstr>
      <vt:lpstr>'Remoção de Guarda corpo'!Area_de_impressao</vt:lpstr>
      <vt:lpstr>Escritório!Titulos_de_impressao</vt:lpstr>
      <vt:lpstr>'Rede de agua '!Titulos_de_impressao</vt:lpstr>
      <vt:lpstr>'Rede de luz'!Titulos_de_impressao</vt:lpstr>
      <vt:lpstr>Refeitório!Titulos_de_impressao</vt:lpstr>
    </vt:vector>
  </TitlesOfParts>
  <Company>..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</dc:creator>
  <cp:lastModifiedBy>TONON PROJETOS</cp:lastModifiedBy>
  <cp:lastPrinted>2020-10-27T10:43:12Z</cp:lastPrinted>
  <dcterms:created xsi:type="dcterms:W3CDTF">2006-11-07T21:27:12Z</dcterms:created>
  <dcterms:modified xsi:type="dcterms:W3CDTF">2020-10-27T11:49:41Z</dcterms:modified>
</cp:coreProperties>
</file>