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X:\Obras\Obras\ENGENHARIA\2.PROPOSTA - NOVAS OBRAS\30 - PONTE SANTO AFONSO\REV-04\"/>
    </mc:Choice>
  </mc:AlternateContent>
  <bookViews>
    <workbookView xWindow="0" yWindow="0" windowWidth="7470" windowHeight="2760" activeTab="1"/>
  </bookViews>
  <sheets>
    <sheet name="PO" sheetId="1" r:id="rId1"/>
    <sheet name="MC" sheetId="2" r:id="rId2"/>
    <sheet name="CFF" sheetId="3" r:id="rId3"/>
    <sheet name="Comp-01" sheetId="9" r:id="rId4"/>
    <sheet name="Comp-02" sheetId="5" r:id="rId5"/>
    <sheet name="Comp-03" sheetId="6" r:id="rId6"/>
    <sheet name="LEIS SOCIAIS" sheetId="11" r:id="rId7"/>
    <sheet name="BDI " sheetId="10" r:id="rId8"/>
  </sheets>
  <externalReferences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</externalReferences>
  <definedNames>
    <definedName name="__FOG50">#REF!</definedName>
    <definedName name="__PVC100">#REF!</definedName>
    <definedName name="__PVC150">#REF!</definedName>
    <definedName name="__PVC50">#REF!</definedName>
    <definedName name="__PVC75">#REF!</definedName>
    <definedName name="__VBF1">#REF!</definedName>
    <definedName name="__VE1">#REF!</definedName>
    <definedName name="__VO1">[1]MEMORIAL!#REF!</definedName>
    <definedName name="__VR1">#REF!</definedName>
    <definedName name="_1Excel_BuiltIn_Print_Area_3_1" localSheetId="7">#REF!</definedName>
    <definedName name="_1Excel_BuiltIn_Print_Area_3_1" localSheetId="3">#REF!</definedName>
    <definedName name="_1Excel_BuiltIn_Print_Area_3_1" localSheetId="5">#REF!</definedName>
    <definedName name="_1Excel_BuiltIn_Print_Area_3_1" localSheetId="6">#REF!</definedName>
    <definedName name="_1Excel_BuiltIn_Print_Area_3_1">#REF!</definedName>
    <definedName name="_Fill" localSheetId="3" hidden="1">#REF!</definedName>
    <definedName name="_Fill" localSheetId="5" hidden="1">#REF!</definedName>
    <definedName name="_Fill" hidden="1">#REF!</definedName>
    <definedName name="_FOG50" localSheetId="3">#REF!</definedName>
    <definedName name="_FOG50" localSheetId="5">#REF!</definedName>
    <definedName name="_FOG50">#REF!</definedName>
    <definedName name="_PVC100" localSheetId="3">#REF!</definedName>
    <definedName name="_PVC100" localSheetId="5">#REF!</definedName>
    <definedName name="_PVC100">#REF!</definedName>
    <definedName name="_PVC150" localSheetId="3">#REF!</definedName>
    <definedName name="_PVC150" localSheetId="5">#REF!</definedName>
    <definedName name="_PVC150">#REF!</definedName>
    <definedName name="_PVC50" localSheetId="3">#REF!</definedName>
    <definedName name="_PVC50" localSheetId="5">#REF!</definedName>
    <definedName name="_PVC50">#REF!</definedName>
    <definedName name="_PVC75" localSheetId="3">#REF!</definedName>
    <definedName name="_PVC75" localSheetId="5">#REF!</definedName>
    <definedName name="_PVC75">#REF!</definedName>
    <definedName name="_VBF1" localSheetId="3">#REF!</definedName>
    <definedName name="_VBF1" localSheetId="5">#REF!</definedName>
    <definedName name="_VBF1">#REF!</definedName>
    <definedName name="_VE1" localSheetId="3">#REF!</definedName>
    <definedName name="_VE1" localSheetId="5">#REF!</definedName>
    <definedName name="_VE1">#REF!</definedName>
    <definedName name="_VO1" localSheetId="3">[1]MEMORIAL!#REF!</definedName>
    <definedName name="_VO1" localSheetId="5">[1]MEMORIAL!#REF!</definedName>
    <definedName name="_VO1">[1]MEMORIAL!#REF!</definedName>
    <definedName name="_VR1" localSheetId="7">#REF!</definedName>
    <definedName name="_VR1" localSheetId="3">#REF!</definedName>
    <definedName name="_VR1" localSheetId="5">#REF!</definedName>
    <definedName name="_VR1" localSheetId="6">#REF!</definedName>
    <definedName name="_VR1">#REF!</definedName>
    <definedName name="A__1" localSheetId="7">[1]MEMORIAL!#REF!</definedName>
    <definedName name="A__1" localSheetId="3">[1]MEMORIAL!#REF!</definedName>
    <definedName name="A__1" localSheetId="5">[1]MEMORIAL!#REF!</definedName>
    <definedName name="A__1" localSheetId="6">[1]MEMORIAL!#REF!</definedName>
    <definedName name="A__1">[1]MEMORIAL!#REF!</definedName>
    <definedName name="A__1_1" localSheetId="3">[1]MEMORIAL!#REF!</definedName>
    <definedName name="A__1_1" localSheetId="5">[1]MEMORIAL!#REF!</definedName>
    <definedName name="A__1_1">[1]MEMORIAL!#REF!</definedName>
    <definedName name="A__2" localSheetId="3">[1]MEMORIAL!#REF!</definedName>
    <definedName name="A__2" localSheetId="5">[1]MEMORIAL!#REF!</definedName>
    <definedName name="A__2">[1]MEMORIAL!#REF!</definedName>
    <definedName name="A__2_1" localSheetId="3">[1]MEMORIAL!#REF!</definedName>
    <definedName name="A__2_1" localSheetId="5">[1]MEMORIAL!#REF!</definedName>
    <definedName name="A__2_1">[1]MEMORIAL!#REF!</definedName>
    <definedName name="A__3" localSheetId="3">[1]MEMORIAL!#REF!</definedName>
    <definedName name="A__3" localSheetId="5">[1]MEMORIAL!#REF!</definedName>
    <definedName name="A__3">[1]MEMORIAL!#REF!</definedName>
    <definedName name="A__3_1" localSheetId="3">[1]MEMORIAL!#REF!</definedName>
    <definedName name="A__3_1" localSheetId="5">[1]MEMORIAL!#REF!</definedName>
    <definedName name="A__3_1">[1]MEMORIAL!#REF!</definedName>
    <definedName name="A__4" localSheetId="3">[1]MEMORIAL!#REF!</definedName>
    <definedName name="A__4" localSheetId="5">[1]MEMORIAL!#REF!</definedName>
    <definedName name="A__4">[1]MEMORIAL!#REF!</definedName>
    <definedName name="A__4_1" localSheetId="3">[1]MEMORIAL!#REF!</definedName>
    <definedName name="A__4_1" localSheetId="5">[1]MEMORIAL!#REF!</definedName>
    <definedName name="A__4_1">[1]MEMORIAL!#REF!</definedName>
    <definedName name="A__5" localSheetId="3">[1]MEMORIAL!#REF!</definedName>
    <definedName name="A__5" localSheetId="5">[1]MEMORIAL!#REF!</definedName>
    <definedName name="A__5">[1]MEMORIAL!#REF!</definedName>
    <definedName name="A__5_1" localSheetId="3">[1]MEMORIAL!#REF!</definedName>
    <definedName name="A__5_1" localSheetId="5">[1]MEMORIAL!#REF!</definedName>
    <definedName name="A__5_1">[1]MEMORIAL!#REF!</definedName>
    <definedName name="A__6" localSheetId="3">[1]MEMORIAL!#REF!</definedName>
    <definedName name="A__6" localSheetId="5">[1]MEMORIAL!#REF!</definedName>
    <definedName name="A__6">[1]MEMORIAL!#REF!</definedName>
    <definedName name="A__6_1" localSheetId="3">[1]MEMORIAL!#REF!</definedName>
    <definedName name="A__6_1" localSheetId="5">[1]MEMORIAL!#REF!</definedName>
    <definedName name="A__6_1">[1]MEMORIAL!#REF!</definedName>
    <definedName name="A_1" localSheetId="3">[1]MEMORIAL!#REF!</definedName>
    <definedName name="A_1" localSheetId="5">[1]MEMORIAL!#REF!</definedName>
    <definedName name="A_1">[1]MEMORIAL!#REF!</definedName>
    <definedName name="A_1_1" localSheetId="3">[1]MEMORIAL!#REF!</definedName>
    <definedName name="A_1_1" localSheetId="5">[1]MEMORIAL!#REF!</definedName>
    <definedName name="A_1_1">[1]MEMORIAL!#REF!</definedName>
    <definedName name="A_2" localSheetId="3">[1]MEMORIAL!#REF!</definedName>
    <definedName name="A_2" localSheetId="5">[1]MEMORIAL!#REF!</definedName>
    <definedName name="A_2">[1]MEMORIAL!#REF!</definedName>
    <definedName name="A_2_1" localSheetId="3">[1]MEMORIAL!#REF!</definedName>
    <definedName name="A_2_1" localSheetId="5">[1]MEMORIAL!#REF!</definedName>
    <definedName name="A_2_1">[1]MEMORIAL!#REF!</definedName>
    <definedName name="A_3" localSheetId="3">[1]MEMORIAL!#REF!</definedName>
    <definedName name="A_3" localSheetId="5">[1]MEMORIAL!#REF!</definedName>
    <definedName name="A_3">[1]MEMORIAL!#REF!</definedName>
    <definedName name="A_3_1" localSheetId="3">[1]MEMORIAL!#REF!</definedName>
    <definedName name="A_3_1" localSheetId="5">[1]MEMORIAL!#REF!</definedName>
    <definedName name="A_3_1">[1]MEMORIAL!#REF!</definedName>
    <definedName name="APARENTE" localSheetId="7">#REF!</definedName>
    <definedName name="APARENTE" localSheetId="3">#REF!</definedName>
    <definedName name="APARENTE" localSheetId="5">#REF!</definedName>
    <definedName name="APARENTE" localSheetId="6">#REF!</definedName>
    <definedName name="APARENTE">#REF!</definedName>
    <definedName name="_xlnm.Print_Area" localSheetId="7">'BDI '!$A$2:$E$41</definedName>
    <definedName name="_xlnm.Print_Area" localSheetId="2">CFF!$C$1:$K$18</definedName>
    <definedName name="_xlnm.Print_Area" localSheetId="3">'Comp-01'!$A$1:$K$30</definedName>
    <definedName name="_xlnm.Print_Area" localSheetId="4">'Comp-02'!$A$1:$K$41</definedName>
    <definedName name="_xlnm.Print_Area" localSheetId="5">'Comp-03'!$A$1:$L$64</definedName>
    <definedName name="_xlnm.Print_Area" localSheetId="1">MC!$A$1:$Q$87</definedName>
    <definedName name="_xlnm.Print_Area" localSheetId="0">PO!$A$1:$H$37</definedName>
    <definedName name="Área_impressão_IM" localSheetId="7">#REF!</definedName>
    <definedName name="Área_impressão_IM" localSheetId="3">#REF!</definedName>
    <definedName name="Área_impressão_IM" localSheetId="5">#REF!</definedName>
    <definedName name="Área_impressão_IM" localSheetId="6">#REF!</definedName>
    <definedName name="Área_impressão_IM">#REF!</definedName>
    <definedName name="ASFALTO" localSheetId="3">#REF!</definedName>
    <definedName name="ASFALTO" localSheetId="5">#REF!</definedName>
    <definedName name="ASFALTO">#REF!</definedName>
    <definedName name="ASFALTO_1" localSheetId="3">#REF!</definedName>
    <definedName name="ASFALTO_1" localSheetId="5">#REF!</definedName>
    <definedName name="ASFALTO_1">#REF!</definedName>
    <definedName name="BF" localSheetId="3">[2]MEMORIAL!#REF!</definedName>
    <definedName name="BF" localSheetId="5">[2]MEMORIAL!#REF!</definedName>
    <definedName name="BF">[2]MEMORIAL!#REF!</definedName>
    <definedName name="BF_1" localSheetId="3">[3]MEMORIAL!#REF!</definedName>
    <definedName name="BF_1" localSheetId="5">[3]MEMORIAL!#REF!</definedName>
    <definedName name="BF_1">[3]MEMORIAL!#REF!</definedName>
    <definedName name="BLOCRET" localSheetId="7">#REF!</definedName>
    <definedName name="BLOCRET" localSheetId="3">#REF!</definedName>
    <definedName name="BLOCRET" localSheetId="5">#REF!</definedName>
    <definedName name="BLOCRET" localSheetId="6">#REF!</definedName>
    <definedName name="BLOCRET">#REF!</definedName>
    <definedName name="BLOCRET_1" localSheetId="3">#REF!</definedName>
    <definedName name="BLOCRET_1" localSheetId="5">#REF!</definedName>
    <definedName name="BLOCRET_1">#REF!</definedName>
    <definedName name="ciclopico" localSheetId="3">[3]MEMORIAL!#REF!</definedName>
    <definedName name="ciclopico" localSheetId="5">[3]MEMORIAL!#REF!</definedName>
    <definedName name="ciclopico">[3]MEMORIAL!#REF!</definedName>
    <definedName name="ciclopico_1" localSheetId="3">[3]MEMORIAL!#REF!</definedName>
    <definedName name="ciclopico_1" localSheetId="5">[3]MEMORIAL!#REF!</definedName>
    <definedName name="ciclopico_1">[3]MEMORIAL!#REF!</definedName>
    <definedName name="COMPOSICAO01" localSheetId="7">#REF!</definedName>
    <definedName name="COMPOSICAO01" localSheetId="3">#REF!</definedName>
    <definedName name="COMPOSICAO01" localSheetId="5">#REF!</definedName>
    <definedName name="COMPOSICAO01" localSheetId="6">#REF!</definedName>
    <definedName name="COMPOSICAO01">#REF!</definedName>
    <definedName name="COMPOSIÇÃO01" localSheetId="3">#REF!</definedName>
    <definedName name="COMPOSIÇÃO01" localSheetId="5">#REF!</definedName>
    <definedName name="COMPOSIÇÃO01">#REF!</definedName>
    <definedName name="COMPOSICAO01_1" localSheetId="3">#REF!</definedName>
    <definedName name="COMPOSICAO01_1" localSheetId="5">#REF!</definedName>
    <definedName name="COMPOSICAO01_1">#REF!</definedName>
    <definedName name="COMPOSICAO02" localSheetId="3">#REF!</definedName>
    <definedName name="COMPOSICAO02" localSheetId="5">#REF!</definedName>
    <definedName name="COMPOSICAO02">#REF!</definedName>
    <definedName name="COMPOSICAO02_1" localSheetId="3">#REF!</definedName>
    <definedName name="COMPOSICAO02_1" localSheetId="5">#REF!</definedName>
    <definedName name="COMPOSICAO02_1">#REF!</definedName>
    <definedName name="concciclo" localSheetId="3">#REF!</definedName>
    <definedName name="concciclo" localSheetId="5">#REF!</definedName>
    <definedName name="concciclo">#REF!</definedName>
    <definedName name="concreto" localSheetId="3">#REF!</definedName>
    <definedName name="concreto" localSheetId="5">#REF!</definedName>
    <definedName name="concreto">#REF!</definedName>
    <definedName name="CSA" localSheetId="3">#REF!</definedName>
    <definedName name="CSA" localSheetId="5">#REF!</definedName>
    <definedName name="CSA">#REF!</definedName>
    <definedName name="CSA_1" localSheetId="3">#REF!</definedName>
    <definedName name="CSA_1" localSheetId="5">#REF!</definedName>
    <definedName name="CSA_1">#REF!</definedName>
    <definedName name="CSPP" localSheetId="3">#REF!</definedName>
    <definedName name="CSPP" localSheetId="5">#REF!</definedName>
    <definedName name="CSPP">#REF!</definedName>
    <definedName name="CSPP_1" localSheetId="3">#REF!</definedName>
    <definedName name="CSPP_1" localSheetId="5">#REF!</definedName>
    <definedName name="CSPP_1">#REF!</definedName>
    <definedName name="DEFOFO" localSheetId="3">#REF!</definedName>
    <definedName name="DEFOFO" localSheetId="5">#REF!</definedName>
    <definedName name="DEFOFO">#REF!</definedName>
    <definedName name="DEFOFO100" localSheetId="3">#REF!</definedName>
    <definedName name="DEFOFO100" localSheetId="5">#REF!</definedName>
    <definedName name="DEFOFO100">#REF!</definedName>
    <definedName name="DEFOFO150" localSheetId="3">#REF!</definedName>
    <definedName name="DEFOFO150" localSheetId="5">#REF!</definedName>
    <definedName name="DEFOFO150">#REF!</definedName>
    <definedName name="DEFOFO200" localSheetId="3">#REF!</definedName>
    <definedName name="DEFOFO200" localSheetId="5">#REF!</definedName>
    <definedName name="DEFOFO200">#REF!</definedName>
    <definedName name="DEFOFO250" localSheetId="3">#REF!</definedName>
    <definedName name="DEFOFO250" localSheetId="5">#REF!</definedName>
    <definedName name="DEFOFO250">#REF!</definedName>
    <definedName name="DEFOFO300" localSheetId="3">#REF!</definedName>
    <definedName name="DEFOFO300" localSheetId="5">#REF!</definedName>
    <definedName name="DEFOFO300">#REF!</definedName>
    <definedName name="Excel_BuiltIn__FilterDatabase_1" localSheetId="3">#REF!</definedName>
    <definedName name="Excel_BuiltIn__FilterDatabase_1" localSheetId="5">#REF!</definedName>
    <definedName name="Excel_BuiltIn__FilterDatabase_1">#REF!</definedName>
    <definedName name="Excel_BuiltIn_Print_Area_3_1" localSheetId="3">#REF!</definedName>
    <definedName name="Excel_BuiltIn_Print_Area_3_1" localSheetId="5">#REF!</definedName>
    <definedName name="Excel_BuiltIn_Print_Area_3_1">#REF!</definedName>
    <definedName name="Excel_BuiltIn_Print_Area_3_1_1" localSheetId="3">#REF!</definedName>
    <definedName name="Excel_BuiltIn_Print_Area_3_1_1" localSheetId="5">#REF!</definedName>
    <definedName name="Excel_BuiltIn_Print_Area_3_1_1">#REF!</definedName>
    <definedName name="Excel_BuiltIn_Print_Area_4" localSheetId="3">#REF!</definedName>
    <definedName name="Excel_BuiltIn_Print_Area_4" localSheetId="5">#REF!</definedName>
    <definedName name="Excel_BuiltIn_Print_Area_4">#REF!</definedName>
    <definedName name="Excel_BuiltIn_Print_Area_5_1" localSheetId="3">#REF!</definedName>
    <definedName name="Excel_BuiltIn_Print_Area_5_1" localSheetId="5">#REF!</definedName>
    <definedName name="Excel_BuiltIn_Print_Area_5_1">#REF!</definedName>
    <definedName name="Excel_BuiltIn_Print_Area_5_1_1" localSheetId="3">#REF!</definedName>
    <definedName name="Excel_BuiltIn_Print_Area_5_1_1" localSheetId="5">#REF!</definedName>
    <definedName name="Excel_BuiltIn_Print_Area_5_1_1">#REF!</definedName>
    <definedName name="Excel_BuiltIn_Print_Area_6_1" localSheetId="3">#REF!</definedName>
    <definedName name="Excel_BuiltIn_Print_Area_6_1" localSheetId="5">#REF!</definedName>
    <definedName name="Excel_BuiltIn_Print_Area_6_1">#REF!</definedName>
    <definedName name="Excel_BuiltIn_Print_Area_8_1" localSheetId="3">#REF!</definedName>
    <definedName name="Excel_BuiltIn_Print_Area_8_1" localSheetId="5">#REF!</definedName>
    <definedName name="Excel_BuiltIn_Print_Area_8_1">#REF!</definedName>
    <definedName name="Excel_BuiltIn_Print_Titles_3" localSheetId="3">#REF!</definedName>
    <definedName name="Excel_BuiltIn_Print_Titles_3" localSheetId="5">#REF!</definedName>
    <definedName name="Excel_BuiltIn_Print_Titles_3">#REF!</definedName>
    <definedName name="Excel_BuiltIn_Print_Titles_3_1" localSheetId="3">#REF!</definedName>
    <definedName name="Excel_BuiltIn_Print_Titles_3_1" localSheetId="5">#REF!</definedName>
    <definedName name="Excel_BuiltIn_Print_Titles_3_1">#REF!</definedName>
    <definedName name="Excel_BuiltIn_Print_Titles_5_1" localSheetId="3">#REF!</definedName>
    <definedName name="Excel_BuiltIn_Print_Titles_5_1" localSheetId="5">#REF!</definedName>
    <definedName name="Excel_BuiltIn_Print_Titles_5_1">#REF!</definedName>
    <definedName name="EXTENSÃO" localSheetId="3">#REF!</definedName>
    <definedName name="EXTENSÃO" localSheetId="5">#REF!</definedName>
    <definedName name="EXTENSÃO">#REF!</definedName>
    <definedName name="EXTENSÃO_1" localSheetId="3">#REF!</definedName>
    <definedName name="EXTENSÃO_1" localSheetId="5">#REF!</definedName>
    <definedName name="EXTENSÃO_1">#REF!</definedName>
    <definedName name="extred100" localSheetId="3">[4]MEMORIAL!#REF!</definedName>
    <definedName name="extred100" localSheetId="5">[4]MEMORIAL!#REF!</definedName>
    <definedName name="extred100">[4]MEMORIAL!#REF!</definedName>
    <definedName name="EXTREDE" localSheetId="7">#REF!</definedName>
    <definedName name="EXTREDE" localSheetId="3">#REF!</definedName>
    <definedName name="EXTREDE" localSheetId="5">#REF!</definedName>
    <definedName name="EXTREDE" localSheetId="6">#REF!</definedName>
    <definedName name="EXTREDE">#REF!</definedName>
    <definedName name="EXTREDE_1" localSheetId="3">#REF!</definedName>
    <definedName name="EXTREDE_1" localSheetId="5">#REF!</definedName>
    <definedName name="EXTREDE_1">#REF!</definedName>
    <definedName name="FOFO" localSheetId="3">#REF!</definedName>
    <definedName name="FOFO" localSheetId="5">#REF!</definedName>
    <definedName name="FOFO">#REF!</definedName>
    <definedName name="FOFO150" localSheetId="3">#REF!</definedName>
    <definedName name="FOFO150" localSheetId="5">#REF!</definedName>
    <definedName name="FOFO150">#REF!</definedName>
    <definedName name="FOFO200" localSheetId="3">#REF!</definedName>
    <definedName name="FOFO200" localSheetId="5">#REF!</definedName>
    <definedName name="FOFO200">#REF!</definedName>
    <definedName name="FOFO50" localSheetId="3">#REF!</definedName>
    <definedName name="FOFO50" localSheetId="5">#REF!</definedName>
    <definedName name="FOFO50">#REF!</definedName>
    <definedName name="FOFO75" localSheetId="3">#REF!</definedName>
    <definedName name="FOFO75" localSheetId="5">#REF!</definedName>
    <definedName name="FOFO75">#REF!</definedName>
    <definedName name="FOFO80" localSheetId="3">#REF!</definedName>
    <definedName name="FOFO80" localSheetId="5">#REF!</definedName>
    <definedName name="FOFO80">#REF!</definedName>
    <definedName name="gil" localSheetId="3">#REF!</definedName>
    <definedName name="gil" localSheetId="5">#REF!</definedName>
    <definedName name="gil">#REF!</definedName>
    <definedName name="MCOD02.020.0010" localSheetId="3">[5]MEMORIAL!#REF!</definedName>
    <definedName name="MCOD02.020.0010" localSheetId="5">[5]MEMORIAL!#REF!</definedName>
    <definedName name="MCOD02.020.0010">[5]MEMORIAL!#REF!</definedName>
    <definedName name="MCOD02.020.0010_1" localSheetId="3">[6]MEMORIAL!#REF!</definedName>
    <definedName name="MCOD02.020.0010_1" localSheetId="5">[6]MEMORIAL!#REF!</definedName>
    <definedName name="MCOD02.020.0010_1">[6]MEMORIAL!#REF!</definedName>
    <definedName name="MCOD02.020.0070" localSheetId="3">[5]MEMORIAL!#REF!</definedName>
    <definedName name="MCOD02.020.0070" localSheetId="5">[5]MEMORIAL!#REF!</definedName>
    <definedName name="MCOD02.020.0070">[5]MEMORIAL!#REF!</definedName>
    <definedName name="MCOD02.020.0070_1" localSheetId="3">[6]MEMORIAL!#REF!</definedName>
    <definedName name="MCOD02.020.0070_1" localSheetId="5">[6]MEMORIAL!#REF!</definedName>
    <definedName name="MCOD02.020.0070_1">[6]MEMORIAL!#REF!</definedName>
    <definedName name="MCOD02.030.0090" localSheetId="3">[5]MEMORIAL!#REF!</definedName>
    <definedName name="MCOD02.030.0090" localSheetId="5">[5]MEMORIAL!#REF!</definedName>
    <definedName name="MCOD02.030.0090">[5]MEMORIAL!#REF!</definedName>
    <definedName name="MCOD02.030.0090_1" localSheetId="3">[6]MEMORIAL!#REF!</definedName>
    <definedName name="MCOD02.030.0090_1" localSheetId="5">[6]MEMORIAL!#REF!</definedName>
    <definedName name="MCOD02.030.0090_1">[6]MEMORIAL!#REF!</definedName>
    <definedName name="MCOD02.030.0100" localSheetId="3">[5]MEMORIAL!#REF!</definedName>
    <definedName name="MCOD02.030.0100" localSheetId="5">[5]MEMORIAL!#REF!</definedName>
    <definedName name="MCOD02.030.0100">[5]MEMORIAL!#REF!</definedName>
    <definedName name="MCOD02.030.0100_1" localSheetId="3">[6]MEMORIAL!#REF!</definedName>
    <definedName name="MCOD02.030.0100_1" localSheetId="5">[6]MEMORIAL!#REF!</definedName>
    <definedName name="MCOD02.030.0100_1">[6]MEMORIAL!#REF!</definedName>
    <definedName name="MCOD02.040.0200" localSheetId="3">[5]MEMORIAL!#REF!</definedName>
    <definedName name="MCOD02.040.0200" localSheetId="5">[5]MEMORIAL!#REF!</definedName>
    <definedName name="MCOD02.040.0200">[5]MEMORIAL!#REF!</definedName>
    <definedName name="MCOD02.040.0200_1" localSheetId="3">[6]MEMORIAL!#REF!</definedName>
    <definedName name="MCOD02.040.0200_1" localSheetId="5">[6]MEMORIAL!#REF!</definedName>
    <definedName name="MCOD02.040.0200_1">[6]MEMORIAL!#REF!</definedName>
    <definedName name="MCOD02.040.0280" localSheetId="3">[5]MEMORIAL!#REF!</definedName>
    <definedName name="MCOD02.040.0280" localSheetId="5">[5]MEMORIAL!#REF!</definedName>
    <definedName name="MCOD02.040.0280">[5]MEMORIAL!#REF!</definedName>
    <definedName name="MCOD02.040.0280_1" localSheetId="3">[6]MEMORIAL!#REF!</definedName>
    <definedName name="MCOD02.040.0280_1" localSheetId="5">[6]MEMORIAL!#REF!</definedName>
    <definedName name="MCOD02.040.0280_1">[6]MEMORIAL!#REF!</definedName>
    <definedName name="MCOD02.040.0921" localSheetId="3">[5]MEMORIAL!#REF!</definedName>
    <definedName name="MCOD02.040.0921" localSheetId="5">[5]MEMORIAL!#REF!</definedName>
    <definedName name="MCOD02.040.0921">[5]MEMORIAL!#REF!</definedName>
    <definedName name="MCOD02.040.0921_1" localSheetId="3">[6]MEMORIAL!#REF!</definedName>
    <definedName name="MCOD02.040.0921_1" localSheetId="5">[6]MEMORIAL!#REF!</definedName>
    <definedName name="MCOD02.040.0921_1">[6]MEMORIAL!#REF!</definedName>
    <definedName name="MCOD02.040.1055" localSheetId="3">[5]MEMORIAL!#REF!</definedName>
    <definedName name="MCOD02.040.1055" localSheetId="5">[5]MEMORIAL!#REF!</definedName>
    <definedName name="MCOD02.040.1055">[5]MEMORIAL!#REF!</definedName>
    <definedName name="MCOD02.040.1055_1" localSheetId="3">[6]MEMORIAL!#REF!</definedName>
    <definedName name="MCOD02.040.1055_1" localSheetId="5">[6]MEMORIAL!#REF!</definedName>
    <definedName name="MCOD02.040.1055_1">[6]MEMORIAL!#REF!</definedName>
    <definedName name="MCOD02.040.1060" localSheetId="3">[5]MEMORIAL!#REF!</definedName>
    <definedName name="MCOD02.040.1060" localSheetId="5">[5]MEMORIAL!#REF!</definedName>
    <definedName name="MCOD02.040.1060">[5]MEMORIAL!#REF!</definedName>
    <definedName name="MCOD02.040.1060_1" localSheetId="3">[6]MEMORIAL!#REF!</definedName>
    <definedName name="MCOD02.040.1060_1" localSheetId="5">[6]MEMORIAL!#REF!</definedName>
    <definedName name="MCOD02.040.1060_1">[6]MEMORIAL!#REF!</definedName>
    <definedName name="MCOD02.040.3790" localSheetId="3">[5]MEMORIAL!#REF!</definedName>
    <definedName name="MCOD02.040.3790" localSheetId="5">[5]MEMORIAL!#REF!</definedName>
    <definedName name="MCOD02.040.3790">[5]MEMORIAL!#REF!</definedName>
    <definedName name="MCOD02.040.3790_1" localSheetId="3">[6]MEMORIAL!#REF!</definedName>
    <definedName name="MCOD02.040.3790_1" localSheetId="5">[6]MEMORIAL!#REF!</definedName>
    <definedName name="MCOD02.040.3790_1">[6]MEMORIAL!#REF!</definedName>
    <definedName name="MCOD02.040.3800" localSheetId="3">[5]MEMORIAL!#REF!</definedName>
    <definedName name="MCOD02.040.3800" localSheetId="5">[5]MEMORIAL!#REF!</definedName>
    <definedName name="MCOD02.040.3800">[5]MEMORIAL!#REF!</definedName>
    <definedName name="MCOD02.040.3800_1" localSheetId="3">[6]MEMORIAL!#REF!</definedName>
    <definedName name="MCOD02.040.3800_1" localSheetId="5">[6]MEMORIAL!#REF!</definedName>
    <definedName name="MCOD02.040.3800_1">[6]MEMORIAL!#REF!</definedName>
    <definedName name="MCOD02.040.3810" localSheetId="3">[5]MEMORIAL!#REF!</definedName>
    <definedName name="MCOD02.040.3810" localSheetId="5">[5]MEMORIAL!#REF!</definedName>
    <definedName name="MCOD02.040.3810">[5]MEMORIAL!#REF!</definedName>
    <definedName name="MCOD02.040.3810_1" localSheetId="3">[6]MEMORIAL!#REF!</definedName>
    <definedName name="MCOD02.040.3810_1" localSheetId="5">[6]MEMORIAL!#REF!</definedName>
    <definedName name="MCOD02.040.3810_1">[6]MEMORIAL!#REF!</definedName>
    <definedName name="MCOD02.040.4510" localSheetId="3">[5]MEMORIAL!#REF!</definedName>
    <definedName name="MCOD02.040.4510" localSheetId="5">[5]MEMORIAL!#REF!</definedName>
    <definedName name="MCOD02.040.4510">[5]MEMORIAL!#REF!</definedName>
    <definedName name="MCOD02.040.4510_1" localSheetId="3">[6]MEMORIAL!#REF!</definedName>
    <definedName name="MCOD02.040.4510_1" localSheetId="5">[6]MEMORIAL!#REF!</definedName>
    <definedName name="MCOD02.040.4510_1">[6]MEMORIAL!#REF!</definedName>
    <definedName name="MCOD02.040.4520" localSheetId="3">[5]MEMORIAL!#REF!</definedName>
    <definedName name="MCOD02.040.4520" localSheetId="5">[5]MEMORIAL!#REF!</definedName>
    <definedName name="MCOD02.040.4520">[5]MEMORIAL!#REF!</definedName>
    <definedName name="MCOD02.040.4520_1" localSheetId="3">[6]MEMORIAL!#REF!</definedName>
    <definedName name="MCOD02.040.4520_1" localSheetId="5">[6]MEMORIAL!#REF!</definedName>
    <definedName name="MCOD02.040.4520_1">[6]MEMORIAL!#REF!</definedName>
    <definedName name="MCOD02.040.4550" localSheetId="3">[5]MEMORIAL!#REF!</definedName>
    <definedName name="MCOD02.040.4550" localSheetId="5">[5]MEMORIAL!#REF!</definedName>
    <definedName name="MCOD02.040.4550">[5]MEMORIAL!#REF!</definedName>
    <definedName name="MCOD02.040.4550_1" localSheetId="3">[6]MEMORIAL!#REF!</definedName>
    <definedName name="MCOD02.040.4550_1" localSheetId="5">[6]MEMORIAL!#REF!</definedName>
    <definedName name="MCOD02.040.4550_1">[6]MEMORIAL!#REF!</definedName>
    <definedName name="MCOD02.040.4620" localSheetId="3">[5]MEMORIAL!#REF!</definedName>
    <definedName name="MCOD02.040.4620" localSheetId="5">[5]MEMORIAL!#REF!</definedName>
    <definedName name="MCOD02.040.4620">[5]MEMORIAL!#REF!</definedName>
    <definedName name="MCOD02.040.4620_1" localSheetId="3">[6]MEMORIAL!#REF!</definedName>
    <definedName name="MCOD02.040.4620_1" localSheetId="5">[6]MEMORIAL!#REF!</definedName>
    <definedName name="MCOD02.040.4620_1">[6]MEMORIAL!#REF!</definedName>
    <definedName name="MCOD02.040.4630" localSheetId="3">[5]MEMORIAL!#REF!</definedName>
    <definedName name="MCOD02.040.4630" localSheetId="5">[5]MEMORIAL!#REF!</definedName>
    <definedName name="MCOD02.040.4630">[5]MEMORIAL!#REF!</definedName>
    <definedName name="MCOD02.040.4630_1" localSheetId="3">[6]MEMORIAL!#REF!</definedName>
    <definedName name="MCOD02.040.4630_1" localSheetId="5">[6]MEMORIAL!#REF!</definedName>
    <definedName name="MCOD02.040.4630_1">[6]MEMORIAL!#REF!</definedName>
    <definedName name="MCOD02.040.4636" localSheetId="3">[5]MEMORIAL!#REF!</definedName>
    <definedName name="MCOD02.040.4636" localSheetId="5">[5]MEMORIAL!#REF!</definedName>
    <definedName name="MCOD02.040.4636">[5]MEMORIAL!#REF!</definedName>
    <definedName name="MCOD02.040.4636_1" localSheetId="3">[6]MEMORIAL!#REF!</definedName>
    <definedName name="MCOD02.040.4636_1" localSheetId="5">[6]MEMORIAL!#REF!</definedName>
    <definedName name="MCOD02.040.4636_1">[6]MEMORIAL!#REF!</definedName>
    <definedName name="MCOD02.040.4690" localSheetId="3">[5]MEMORIAL!#REF!</definedName>
    <definedName name="MCOD02.040.4690" localSheetId="5">[5]MEMORIAL!#REF!</definedName>
    <definedName name="MCOD02.040.4690">[5]MEMORIAL!#REF!</definedName>
    <definedName name="MCOD02.040.4690_1" localSheetId="3">[6]MEMORIAL!#REF!</definedName>
    <definedName name="MCOD02.040.4690_1" localSheetId="5">[6]MEMORIAL!#REF!</definedName>
    <definedName name="MCOD02.040.4690_1">[6]MEMORIAL!#REF!</definedName>
    <definedName name="MCOD02.040.7402" localSheetId="3">[5]MEMORIAL!#REF!</definedName>
    <definedName name="MCOD02.040.7402" localSheetId="5">[5]MEMORIAL!#REF!</definedName>
    <definedName name="MCOD02.040.7402">[5]MEMORIAL!#REF!</definedName>
    <definedName name="MCOD02.040.7402_1" localSheetId="3">[6]MEMORIAL!#REF!</definedName>
    <definedName name="MCOD02.040.7402_1" localSheetId="5">[6]MEMORIAL!#REF!</definedName>
    <definedName name="MCOD02.040.7402_1">[6]MEMORIAL!#REF!</definedName>
    <definedName name="MCOD02.040.9800" localSheetId="3">[5]MEMORIAL!#REF!</definedName>
    <definedName name="MCOD02.040.9800" localSheetId="5">[5]MEMORIAL!#REF!</definedName>
    <definedName name="MCOD02.040.9800">[5]MEMORIAL!#REF!</definedName>
    <definedName name="MCOD02.040.9800_1" localSheetId="3">[6]MEMORIAL!#REF!</definedName>
    <definedName name="MCOD02.040.9800_1" localSheetId="5">[6]MEMORIAL!#REF!</definedName>
    <definedName name="MCOD02.040.9800_1">[6]MEMORIAL!#REF!</definedName>
    <definedName name="MCOD02.040.9802" localSheetId="3">[5]MEMORIAL!#REF!</definedName>
    <definedName name="MCOD02.040.9802" localSheetId="5">[5]MEMORIAL!#REF!</definedName>
    <definedName name="MCOD02.040.9802">[5]MEMORIAL!#REF!</definedName>
    <definedName name="MCOD02.040.9802_1" localSheetId="3">[6]MEMORIAL!#REF!</definedName>
    <definedName name="MCOD02.040.9802_1" localSheetId="5">[6]MEMORIAL!#REF!</definedName>
    <definedName name="MCOD02.040.9802_1">[6]MEMORIAL!#REF!</definedName>
    <definedName name="MCOD02.040.9804" localSheetId="3">[5]MEMORIAL!#REF!</definedName>
    <definedName name="MCOD02.040.9804" localSheetId="5">[5]MEMORIAL!#REF!</definedName>
    <definedName name="MCOD02.040.9804">[5]MEMORIAL!#REF!</definedName>
    <definedName name="MCOD02.040.9804_1" localSheetId="3">[6]MEMORIAL!#REF!</definedName>
    <definedName name="MCOD02.040.9804_1" localSheetId="5">[6]MEMORIAL!#REF!</definedName>
    <definedName name="MCOD02.040.9804_1">[6]MEMORIAL!#REF!</definedName>
    <definedName name="MCOD02.110.0014" localSheetId="3">[5]MEMORIAL!#REF!</definedName>
    <definedName name="MCOD02.110.0014" localSheetId="5">[5]MEMORIAL!#REF!</definedName>
    <definedName name="MCOD02.110.0014">[5]MEMORIAL!#REF!</definedName>
    <definedName name="MCOD02.110.0014_1" localSheetId="3">[6]MEMORIAL!#REF!</definedName>
    <definedName name="MCOD02.110.0014_1" localSheetId="5">[6]MEMORIAL!#REF!</definedName>
    <definedName name="MCOD02.110.0014_1">[6]MEMORIAL!#REF!</definedName>
    <definedName name="MCOD02.110.0054" localSheetId="3">[5]MEMORIAL!#REF!</definedName>
    <definedName name="MCOD02.110.0054" localSheetId="5">[5]MEMORIAL!#REF!</definedName>
    <definedName name="MCOD02.110.0054">[5]MEMORIAL!#REF!</definedName>
    <definedName name="MCOD02.110.0054_1" localSheetId="3">[6]MEMORIAL!#REF!</definedName>
    <definedName name="MCOD02.110.0054_1" localSheetId="5">[6]MEMORIAL!#REF!</definedName>
    <definedName name="MCOD02.110.0054_1">[6]MEMORIAL!#REF!</definedName>
    <definedName name="MCOD02.110.0066" localSheetId="3">[5]MEMORIAL!#REF!</definedName>
    <definedName name="MCOD02.110.0066" localSheetId="5">[5]MEMORIAL!#REF!</definedName>
    <definedName name="MCOD02.110.0066">[5]MEMORIAL!#REF!</definedName>
    <definedName name="MCOD02.110.0066_1" localSheetId="3">[6]MEMORIAL!#REF!</definedName>
    <definedName name="MCOD02.110.0066_1" localSheetId="5">[6]MEMORIAL!#REF!</definedName>
    <definedName name="MCOD02.110.0066_1">[6]MEMORIAL!#REF!</definedName>
    <definedName name="MCOD02.110.0094" localSheetId="3">[5]MEMORIAL!#REF!</definedName>
    <definedName name="MCOD02.110.0094" localSheetId="5">[5]MEMORIAL!#REF!</definedName>
    <definedName name="MCOD02.110.0094">[5]MEMORIAL!#REF!</definedName>
    <definedName name="MCOD02.110.0094_1" localSheetId="3">[6]MEMORIAL!#REF!</definedName>
    <definedName name="MCOD02.110.0094_1" localSheetId="5">[6]MEMORIAL!#REF!</definedName>
    <definedName name="MCOD02.110.0094_1">[6]MEMORIAL!#REF!</definedName>
    <definedName name="MCOD02.110.0106" localSheetId="3">[5]MEMORIAL!#REF!</definedName>
    <definedName name="MCOD02.110.0106" localSheetId="5">[5]MEMORIAL!#REF!</definedName>
    <definedName name="MCOD02.110.0106">[5]MEMORIAL!#REF!</definedName>
    <definedName name="MCOD02.110.0106_1" localSheetId="3">[6]MEMORIAL!#REF!</definedName>
    <definedName name="MCOD02.110.0106_1" localSheetId="5">[6]MEMORIAL!#REF!</definedName>
    <definedName name="MCOD02.110.0106_1">[6]MEMORIAL!#REF!</definedName>
    <definedName name="MCOD02.110.0110" localSheetId="3">[5]MEMORIAL!#REF!</definedName>
    <definedName name="MCOD02.110.0110" localSheetId="5">[5]MEMORIAL!#REF!</definedName>
    <definedName name="MCOD02.110.0110">[5]MEMORIAL!#REF!</definedName>
    <definedName name="MCOD02.110.0110_1" localSheetId="3">[6]MEMORIAL!#REF!</definedName>
    <definedName name="MCOD02.110.0110_1" localSheetId="5">[6]MEMORIAL!#REF!</definedName>
    <definedName name="MCOD02.110.0110_1">[6]MEMORIAL!#REF!</definedName>
    <definedName name="MCOD02.110.0134" localSheetId="3">[5]MEMORIAL!#REF!</definedName>
    <definedName name="MCOD02.110.0134" localSheetId="5">[5]MEMORIAL!#REF!</definedName>
    <definedName name="MCOD02.110.0134">[5]MEMORIAL!#REF!</definedName>
    <definedName name="MCOD02.110.0134_1" localSheetId="3">[6]MEMORIAL!#REF!</definedName>
    <definedName name="MCOD02.110.0134_1" localSheetId="5">[6]MEMORIAL!#REF!</definedName>
    <definedName name="MCOD02.110.0134_1">[6]MEMORIAL!#REF!</definedName>
    <definedName name="MCOD02.110.0146" localSheetId="3">[5]MEMORIAL!#REF!</definedName>
    <definedName name="MCOD02.110.0146" localSheetId="5">[5]MEMORIAL!#REF!</definedName>
    <definedName name="MCOD02.110.0146">[5]MEMORIAL!#REF!</definedName>
    <definedName name="MCOD02.110.0146_1" localSheetId="3">[6]MEMORIAL!#REF!</definedName>
    <definedName name="MCOD02.110.0146_1" localSheetId="5">[6]MEMORIAL!#REF!</definedName>
    <definedName name="MCOD02.110.0146_1">[6]MEMORIAL!#REF!</definedName>
    <definedName name="MCOD02.110.0150" localSheetId="3">[5]MEMORIAL!#REF!</definedName>
    <definedName name="MCOD02.110.0150" localSheetId="5">[5]MEMORIAL!#REF!</definedName>
    <definedName name="MCOD02.110.0150">[5]MEMORIAL!#REF!</definedName>
    <definedName name="MCOD02.110.0150_1" localSheetId="3">[6]MEMORIAL!#REF!</definedName>
    <definedName name="MCOD02.110.0150_1" localSheetId="5">[6]MEMORIAL!#REF!</definedName>
    <definedName name="MCOD02.110.0150_1">[6]MEMORIAL!#REF!</definedName>
    <definedName name="MCOD02.110.0610" localSheetId="3">[5]MEMORIAL!#REF!</definedName>
    <definedName name="MCOD02.110.0610" localSheetId="5">[5]MEMORIAL!#REF!</definedName>
    <definedName name="MCOD02.110.0610">[5]MEMORIAL!#REF!</definedName>
    <definedName name="MCOD02.110.0610_1" localSheetId="3">[6]MEMORIAL!#REF!</definedName>
    <definedName name="MCOD02.110.0610_1" localSheetId="5">[6]MEMORIAL!#REF!</definedName>
    <definedName name="MCOD02.110.0610_1">[6]MEMORIAL!#REF!</definedName>
    <definedName name="MCOD02.110.0620" localSheetId="3">[5]MEMORIAL!#REF!</definedName>
    <definedName name="MCOD02.110.0620" localSheetId="5">[5]MEMORIAL!#REF!</definedName>
    <definedName name="MCOD02.110.0620">[5]MEMORIAL!#REF!</definedName>
    <definedName name="MCOD02.110.0620_1" localSheetId="3">[6]MEMORIAL!#REF!</definedName>
    <definedName name="MCOD02.110.0620_1" localSheetId="5">[6]MEMORIAL!#REF!</definedName>
    <definedName name="MCOD02.110.0620_1">[6]MEMORIAL!#REF!</definedName>
    <definedName name="MCOD02.110.0734" localSheetId="3">[5]MEMORIAL!#REF!</definedName>
    <definedName name="MCOD02.110.0734" localSheetId="5">[5]MEMORIAL!#REF!</definedName>
    <definedName name="MCOD02.110.0734">[5]MEMORIAL!#REF!</definedName>
    <definedName name="MCOD02.110.0734_1" localSheetId="3">[6]MEMORIAL!#REF!</definedName>
    <definedName name="MCOD02.110.0734_1" localSheetId="5">[6]MEMORIAL!#REF!</definedName>
    <definedName name="MCOD02.110.0734_1">[6]MEMORIAL!#REF!</definedName>
    <definedName name="MCOD02.110.0738" localSheetId="3">[5]MEMORIAL!#REF!</definedName>
    <definedName name="MCOD02.110.0738" localSheetId="5">[5]MEMORIAL!#REF!</definedName>
    <definedName name="MCOD02.110.0738">[5]MEMORIAL!#REF!</definedName>
    <definedName name="MCOD02.110.0738_1" localSheetId="3">[6]MEMORIAL!#REF!</definedName>
    <definedName name="MCOD02.110.0738_1" localSheetId="5">[6]MEMORIAL!#REF!</definedName>
    <definedName name="MCOD02.110.0738_1">[6]MEMORIAL!#REF!</definedName>
    <definedName name="MCOD02.110.0750" localSheetId="3">[5]MEMORIAL!#REF!</definedName>
    <definedName name="MCOD02.110.0750" localSheetId="5">[5]MEMORIAL!#REF!</definedName>
    <definedName name="MCOD02.110.0750">[5]MEMORIAL!#REF!</definedName>
    <definedName name="MCOD02.110.0750_1" localSheetId="3">[6]MEMORIAL!#REF!</definedName>
    <definedName name="MCOD02.110.0750_1" localSheetId="5">[6]MEMORIAL!#REF!</definedName>
    <definedName name="MCOD02.110.0750_1">[6]MEMORIAL!#REF!</definedName>
    <definedName name="MCOD02.110.1014" localSheetId="3">[5]MEMORIAL!#REF!</definedName>
    <definedName name="MCOD02.110.1014" localSheetId="5">[5]MEMORIAL!#REF!</definedName>
    <definedName name="MCOD02.110.1014">[5]MEMORIAL!#REF!</definedName>
    <definedName name="MCOD02.110.1014_1" localSheetId="3">[6]MEMORIAL!#REF!</definedName>
    <definedName name="MCOD02.110.1014_1" localSheetId="5">[6]MEMORIAL!#REF!</definedName>
    <definedName name="MCOD02.110.1014_1">[6]MEMORIAL!#REF!</definedName>
    <definedName name="MCOD02.110.1020" localSheetId="3">[5]MEMORIAL!#REF!</definedName>
    <definedName name="MCOD02.110.1020" localSheetId="5">[5]MEMORIAL!#REF!</definedName>
    <definedName name="MCOD02.110.1020">[5]MEMORIAL!#REF!</definedName>
    <definedName name="MCOD02.110.1020_1" localSheetId="3">[6]MEMORIAL!#REF!</definedName>
    <definedName name="MCOD02.110.1020_1" localSheetId="5">[6]MEMORIAL!#REF!</definedName>
    <definedName name="MCOD02.110.1020_1">[6]MEMORIAL!#REF!</definedName>
    <definedName name="MCOD02.110.1164" localSheetId="3">[5]MEMORIAL!#REF!</definedName>
    <definedName name="MCOD02.110.1164" localSheetId="5">[5]MEMORIAL!#REF!</definedName>
    <definedName name="MCOD02.110.1164">[5]MEMORIAL!#REF!</definedName>
    <definedName name="MCOD02.110.1164_1" localSheetId="3">[6]MEMORIAL!#REF!</definedName>
    <definedName name="MCOD02.110.1164_1" localSheetId="5">[6]MEMORIAL!#REF!</definedName>
    <definedName name="MCOD02.110.1164_1">[6]MEMORIAL!#REF!</definedName>
    <definedName name="MCOD02.110.1166" localSheetId="3">[5]MEMORIAL!#REF!</definedName>
    <definedName name="MCOD02.110.1166" localSheetId="5">[5]MEMORIAL!#REF!</definedName>
    <definedName name="MCOD02.110.1166">[5]MEMORIAL!#REF!</definedName>
    <definedName name="MCOD02.110.1166_1" localSheetId="3">[6]MEMORIAL!#REF!</definedName>
    <definedName name="MCOD02.110.1166_1" localSheetId="5">[6]MEMORIAL!#REF!</definedName>
    <definedName name="MCOD02.110.1166_1">[6]MEMORIAL!#REF!</definedName>
    <definedName name="MCOD02.110.1420" localSheetId="3">[5]MEMORIAL!#REF!</definedName>
    <definedName name="MCOD02.110.1420" localSheetId="5">[5]MEMORIAL!#REF!</definedName>
    <definedName name="MCOD02.110.1420">[5]MEMORIAL!#REF!</definedName>
    <definedName name="MCOD02.110.1420_1" localSheetId="3">[6]MEMORIAL!#REF!</definedName>
    <definedName name="MCOD02.110.1420_1" localSheetId="5">[6]MEMORIAL!#REF!</definedName>
    <definedName name="MCOD02.110.1420_1">[6]MEMORIAL!#REF!</definedName>
    <definedName name="MCOD02.110.1426" localSheetId="3">[5]MEMORIAL!#REF!</definedName>
    <definedName name="MCOD02.110.1426" localSheetId="5">[5]MEMORIAL!#REF!</definedName>
    <definedName name="MCOD02.110.1426">[5]MEMORIAL!#REF!</definedName>
    <definedName name="MCOD02.110.1426_1" localSheetId="3">[6]MEMORIAL!#REF!</definedName>
    <definedName name="MCOD02.110.1426_1" localSheetId="5">[6]MEMORIAL!#REF!</definedName>
    <definedName name="MCOD02.110.1426_1">[6]MEMORIAL!#REF!</definedName>
    <definedName name="MCOD02.110.1654" localSheetId="3">[5]MEMORIAL!#REF!</definedName>
    <definedName name="MCOD02.110.1654" localSheetId="5">[5]MEMORIAL!#REF!</definedName>
    <definedName name="MCOD02.110.1654">[5]MEMORIAL!#REF!</definedName>
    <definedName name="MCOD02.110.1654_1" localSheetId="3">[6]MEMORIAL!#REF!</definedName>
    <definedName name="MCOD02.110.1654_1" localSheetId="5">[6]MEMORIAL!#REF!</definedName>
    <definedName name="MCOD02.110.1654_1">[6]MEMORIAL!#REF!</definedName>
    <definedName name="MCOD02.110.1880" localSheetId="3">[5]MEMORIAL!#REF!</definedName>
    <definedName name="MCOD02.110.1880" localSheetId="5">[5]MEMORIAL!#REF!</definedName>
    <definedName name="MCOD02.110.1880">[5]MEMORIAL!#REF!</definedName>
    <definedName name="MCOD02.110.1880_1" localSheetId="3">[6]MEMORIAL!#REF!</definedName>
    <definedName name="MCOD02.110.1880_1" localSheetId="5">[6]MEMORIAL!#REF!</definedName>
    <definedName name="MCOD02.110.1880_1">[6]MEMORIAL!#REF!</definedName>
    <definedName name="MCOD02.110.1974" localSheetId="3">[5]MEMORIAL!#REF!</definedName>
    <definedName name="MCOD02.110.1974" localSheetId="5">[5]MEMORIAL!#REF!</definedName>
    <definedName name="MCOD02.110.1974">[5]MEMORIAL!#REF!</definedName>
    <definedName name="MCOD02.110.1974_1" localSheetId="3">[6]MEMORIAL!#REF!</definedName>
    <definedName name="MCOD02.110.1974_1" localSheetId="5">[6]MEMORIAL!#REF!</definedName>
    <definedName name="MCOD02.110.1974_1">[6]MEMORIAL!#REF!</definedName>
    <definedName name="MCOD02.110.1996" localSheetId="3">[5]MEMORIAL!#REF!</definedName>
    <definedName name="MCOD02.110.1996" localSheetId="5">[5]MEMORIAL!#REF!</definedName>
    <definedName name="MCOD02.110.1996">[5]MEMORIAL!#REF!</definedName>
    <definedName name="MCOD02.110.1996_1" localSheetId="3">[6]MEMORIAL!#REF!</definedName>
    <definedName name="MCOD02.110.1996_1" localSheetId="5">[6]MEMORIAL!#REF!</definedName>
    <definedName name="MCOD02.110.1996_1">[6]MEMORIAL!#REF!</definedName>
    <definedName name="MCOD02.110.2012" localSheetId="3">[5]MEMORIAL!#REF!</definedName>
    <definedName name="MCOD02.110.2012" localSheetId="5">[5]MEMORIAL!#REF!</definedName>
    <definedName name="MCOD02.110.2012">[5]MEMORIAL!#REF!</definedName>
    <definedName name="MCOD02.110.2012_1" localSheetId="3">[6]MEMORIAL!#REF!</definedName>
    <definedName name="MCOD02.110.2012_1" localSheetId="5">[6]MEMORIAL!#REF!</definedName>
    <definedName name="MCOD02.110.2012_1">[6]MEMORIAL!#REF!</definedName>
    <definedName name="MCOD02.110.2016" localSheetId="3">[5]MEMORIAL!#REF!</definedName>
    <definedName name="MCOD02.110.2016" localSheetId="5">[5]MEMORIAL!#REF!</definedName>
    <definedName name="MCOD02.110.2016">[5]MEMORIAL!#REF!</definedName>
    <definedName name="MCOD02.110.2016_1" localSheetId="3">[6]MEMORIAL!#REF!</definedName>
    <definedName name="MCOD02.110.2016_1" localSheetId="5">[6]MEMORIAL!#REF!</definedName>
    <definedName name="MCOD02.110.2016_1">[6]MEMORIAL!#REF!</definedName>
    <definedName name="MCOD02.110.2024" localSheetId="3">[5]MEMORIAL!#REF!</definedName>
    <definedName name="MCOD02.110.2024" localSheetId="5">[5]MEMORIAL!#REF!</definedName>
    <definedName name="MCOD02.110.2024">[5]MEMORIAL!#REF!</definedName>
    <definedName name="MCOD02.110.2024_1" localSheetId="3">[6]MEMORIAL!#REF!</definedName>
    <definedName name="MCOD02.110.2024_1" localSheetId="5">[6]MEMORIAL!#REF!</definedName>
    <definedName name="MCOD02.110.2024_1">[6]MEMORIAL!#REF!</definedName>
    <definedName name="MCOD02.110.2026" localSheetId="3">[5]MEMORIAL!#REF!</definedName>
    <definedName name="MCOD02.110.2026" localSheetId="5">[5]MEMORIAL!#REF!</definedName>
    <definedName name="MCOD02.110.2026">[5]MEMORIAL!#REF!</definedName>
    <definedName name="MCOD02.110.2026_1" localSheetId="3">[6]MEMORIAL!#REF!</definedName>
    <definedName name="MCOD02.110.2026_1" localSheetId="5">[6]MEMORIAL!#REF!</definedName>
    <definedName name="MCOD02.110.2026_1">[6]MEMORIAL!#REF!</definedName>
    <definedName name="MCOD02.110.2310" localSheetId="3">[5]MEMORIAL!#REF!</definedName>
    <definedName name="MCOD02.110.2310" localSheetId="5">[5]MEMORIAL!#REF!</definedName>
    <definedName name="MCOD02.110.2310">[5]MEMORIAL!#REF!</definedName>
    <definedName name="MCOD02.110.2310_1" localSheetId="3">[6]MEMORIAL!#REF!</definedName>
    <definedName name="MCOD02.110.2310_1" localSheetId="5">[6]MEMORIAL!#REF!</definedName>
    <definedName name="MCOD02.110.2310_1">[6]MEMORIAL!#REF!</definedName>
    <definedName name="MCOD02.110.2480" localSheetId="3">[5]MEMORIAL!#REF!</definedName>
    <definedName name="MCOD02.110.2480" localSheetId="5">[5]MEMORIAL!#REF!</definedName>
    <definedName name="MCOD02.110.2480">[5]MEMORIAL!#REF!</definedName>
    <definedName name="MCOD02.110.2480_1" localSheetId="3">[6]MEMORIAL!#REF!</definedName>
    <definedName name="MCOD02.110.2480_1" localSheetId="5">[6]MEMORIAL!#REF!</definedName>
    <definedName name="MCOD02.110.2480_1">[6]MEMORIAL!#REF!</definedName>
    <definedName name="MCOD02.110.2798" localSheetId="3">[5]MEMORIAL!#REF!</definedName>
    <definedName name="MCOD02.110.2798" localSheetId="5">[5]MEMORIAL!#REF!</definedName>
    <definedName name="MCOD02.110.2798">[5]MEMORIAL!#REF!</definedName>
    <definedName name="MCOD02.110.2798_1" localSheetId="3">[6]MEMORIAL!#REF!</definedName>
    <definedName name="MCOD02.110.2798_1" localSheetId="5">[6]MEMORIAL!#REF!</definedName>
    <definedName name="MCOD02.110.2798_1">[6]MEMORIAL!#REF!</definedName>
    <definedName name="MCOD02.110.2806" localSheetId="3">[5]MEMORIAL!#REF!</definedName>
    <definedName name="MCOD02.110.2806" localSheetId="5">[5]MEMORIAL!#REF!</definedName>
    <definedName name="MCOD02.110.2806">[5]MEMORIAL!#REF!</definedName>
    <definedName name="MCOD02.110.2806_1" localSheetId="3">[6]MEMORIAL!#REF!</definedName>
    <definedName name="MCOD02.110.2806_1" localSheetId="5">[6]MEMORIAL!#REF!</definedName>
    <definedName name="MCOD02.110.2806_1">[6]MEMORIAL!#REF!</definedName>
    <definedName name="MCOD02.110.2868" localSheetId="3">[5]MEMORIAL!#REF!</definedName>
    <definedName name="MCOD02.110.2868" localSheetId="5">[5]MEMORIAL!#REF!</definedName>
    <definedName name="MCOD02.110.2868">[5]MEMORIAL!#REF!</definedName>
    <definedName name="MCOD02.110.2868_1" localSheetId="3">[6]MEMORIAL!#REF!</definedName>
    <definedName name="MCOD02.110.2868_1" localSheetId="5">[6]MEMORIAL!#REF!</definedName>
    <definedName name="MCOD02.110.2868_1">[6]MEMORIAL!#REF!</definedName>
    <definedName name="MCOD02.110.3856" localSheetId="3">[5]MEMORIAL!#REF!</definedName>
    <definedName name="MCOD02.110.3856" localSheetId="5">[5]MEMORIAL!#REF!</definedName>
    <definedName name="MCOD02.110.3856">[5]MEMORIAL!#REF!</definedName>
    <definedName name="MCOD02.110.3856_1" localSheetId="3">[6]MEMORIAL!#REF!</definedName>
    <definedName name="MCOD02.110.3856_1" localSheetId="5">[6]MEMORIAL!#REF!</definedName>
    <definedName name="MCOD02.110.3856_1">[6]MEMORIAL!#REF!</definedName>
    <definedName name="MCOD02.110.3908" localSheetId="3">[5]MEMORIAL!#REF!</definedName>
    <definedName name="MCOD02.110.3908" localSheetId="5">[5]MEMORIAL!#REF!</definedName>
    <definedName name="MCOD02.110.3908">[5]MEMORIAL!#REF!</definedName>
    <definedName name="MCOD02.110.3908_1" localSheetId="3">[6]MEMORIAL!#REF!</definedName>
    <definedName name="MCOD02.110.3908_1" localSheetId="5">[6]MEMORIAL!#REF!</definedName>
    <definedName name="MCOD02.110.3908_1">[6]MEMORIAL!#REF!</definedName>
    <definedName name="MCOD02.110.3926" localSheetId="3">[5]MEMORIAL!#REF!</definedName>
    <definedName name="MCOD02.110.3926" localSheetId="5">[5]MEMORIAL!#REF!</definedName>
    <definedName name="MCOD02.110.3926">[5]MEMORIAL!#REF!</definedName>
    <definedName name="MCOD02.110.3926_1" localSheetId="3">[6]MEMORIAL!#REF!</definedName>
    <definedName name="MCOD02.110.3926_1" localSheetId="5">[6]MEMORIAL!#REF!</definedName>
    <definedName name="MCOD02.110.3926_1">[6]MEMORIAL!#REF!</definedName>
    <definedName name="MCOD02.110.4288" localSheetId="3">[5]MEMORIAL!#REF!</definedName>
    <definedName name="MCOD02.110.4288" localSheetId="5">[5]MEMORIAL!#REF!</definedName>
    <definedName name="MCOD02.110.4288">[5]MEMORIAL!#REF!</definedName>
    <definedName name="MCOD02.110.4288_1" localSheetId="3">[6]MEMORIAL!#REF!</definedName>
    <definedName name="MCOD02.110.4288_1" localSheetId="5">[6]MEMORIAL!#REF!</definedName>
    <definedName name="MCOD02.110.4288_1">[6]MEMORIAL!#REF!</definedName>
    <definedName name="MCOD02.110.4296" localSheetId="3">[5]MEMORIAL!#REF!</definedName>
    <definedName name="MCOD02.110.4296" localSheetId="5">[5]MEMORIAL!#REF!</definedName>
    <definedName name="MCOD02.110.4296">[5]MEMORIAL!#REF!</definedName>
    <definedName name="MCOD02.110.4296_1" localSheetId="3">[6]MEMORIAL!#REF!</definedName>
    <definedName name="MCOD02.110.4296_1" localSheetId="5">[6]MEMORIAL!#REF!</definedName>
    <definedName name="MCOD02.110.4296_1">[6]MEMORIAL!#REF!</definedName>
    <definedName name="MCOD02.110.4308" localSheetId="3">[5]MEMORIAL!#REF!</definedName>
    <definedName name="MCOD02.110.4308" localSheetId="5">[5]MEMORIAL!#REF!</definedName>
    <definedName name="MCOD02.110.4308">[5]MEMORIAL!#REF!</definedName>
    <definedName name="MCOD02.110.4308_1" localSheetId="3">[6]MEMORIAL!#REF!</definedName>
    <definedName name="MCOD02.110.4308_1" localSheetId="5">[6]MEMORIAL!#REF!</definedName>
    <definedName name="MCOD02.110.4308_1">[6]MEMORIAL!#REF!</definedName>
    <definedName name="MCOD02.110.4312" localSheetId="3">[5]MEMORIAL!#REF!</definedName>
    <definedName name="MCOD02.110.4312" localSheetId="5">[5]MEMORIAL!#REF!</definedName>
    <definedName name="MCOD02.110.4312">[5]MEMORIAL!#REF!</definedName>
    <definedName name="MCOD02.110.4312_1" localSheetId="3">[6]MEMORIAL!#REF!</definedName>
    <definedName name="MCOD02.110.4312_1" localSheetId="5">[6]MEMORIAL!#REF!</definedName>
    <definedName name="MCOD02.110.4312_1">[6]MEMORIAL!#REF!</definedName>
    <definedName name="MCOD02.110.4320" localSheetId="3">[5]MEMORIAL!#REF!</definedName>
    <definedName name="MCOD02.110.4320" localSheetId="5">[5]MEMORIAL!#REF!</definedName>
    <definedName name="MCOD02.110.4320">[5]MEMORIAL!#REF!</definedName>
    <definedName name="MCOD02.110.4320_1" localSheetId="3">[6]MEMORIAL!#REF!</definedName>
    <definedName name="MCOD02.110.4320_1" localSheetId="5">[6]MEMORIAL!#REF!</definedName>
    <definedName name="MCOD02.110.4320_1">[6]MEMORIAL!#REF!</definedName>
    <definedName name="MCOD02.110.4780" localSheetId="3">[5]MEMORIAL!#REF!</definedName>
    <definedName name="MCOD02.110.4780" localSheetId="5">[5]MEMORIAL!#REF!</definedName>
    <definedName name="MCOD02.110.4780">[5]MEMORIAL!#REF!</definedName>
    <definedName name="MCOD02.110.4780_1" localSheetId="3">[6]MEMORIAL!#REF!</definedName>
    <definedName name="MCOD02.110.4780_1" localSheetId="5">[6]MEMORIAL!#REF!</definedName>
    <definedName name="MCOD02.110.4780_1">[6]MEMORIAL!#REF!</definedName>
    <definedName name="MCOD02.120.0050" localSheetId="3">[5]MEMORIAL!#REF!</definedName>
    <definedName name="MCOD02.120.0050" localSheetId="5">[5]MEMORIAL!#REF!</definedName>
    <definedName name="MCOD02.120.0050">[5]MEMORIAL!#REF!</definedName>
    <definedName name="MCOD02.120.0050_1" localSheetId="3">[6]MEMORIAL!#REF!</definedName>
    <definedName name="MCOD02.120.0050_1" localSheetId="5">[6]MEMORIAL!#REF!</definedName>
    <definedName name="MCOD02.120.0050_1">[6]MEMORIAL!#REF!</definedName>
    <definedName name="MCOD02.120.0060" localSheetId="3">[5]MEMORIAL!#REF!</definedName>
    <definedName name="MCOD02.120.0060" localSheetId="5">[5]MEMORIAL!#REF!</definedName>
    <definedName name="MCOD02.120.0060">[5]MEMORIAL!#REF!</definedName>
    <definedName name="MCOD02.120.0060_1" localSheetId="3">[6]MEMORIAL!#REF!</definedName>
    <definedName name="MCOD02.120.0060_1" localSheetId="5">[6]MEMORIAL!#REF!</definedName>
    <definedName name="MCOD02.120.0060_1">[6]MEMORIAL!#REF!</definedName>
    <definedName name="MCOD02.120.0140" localSheetId="3">[5]MEMORIAL!#REF!</definedName>
    <definedName name="MCOD02.120.0140" localSheetId="5">[5]MEMORIAL!#REF!</definedName>
    <definedName name="MCOD02.120.0140">[5]MEMORIAL!#REF!</definedName>
    <definedName name="MCOD02.120.0140_1" localSheetId="3">[6]MEMORIAL!#REF!</definedName>
    <definedName name="MCOD02.120.0140_1" localSheetId="5">[6]MEMORIAL!#REF!</definedName>
    <definedName name="MCOD02.120.0140_1">[6]MEMORIAL!#REF!</definedName>
    <definedName name="MCOD02.130.0070" localSheetId="3">[5]MEMORIAL!#REF!</definedName>
    <definedName name="MCOD02.130.0070" localSheetId="5">[5]MEMORIAL!#REF!</definedName>
    <definedName name="MCOD02.130.0070">[5]MEMORIAL!#REF!</definedName>
    <definedName name="MCOD02.130.0070_1" localSheetId="3">[6]MEMORIAL!#REF!</definedName>
    <definedName name="MCOD02.130.0070_1" localSheetId="5">[6]MEMORIAL!#REF!</definedName>
    <definedName name="MCOD02.130.0070_1">[6]MEMORIAL!#REF!</definedName>
    <definedName name="MCOD02.130.0080" localSheetId="3">[5]MEMORIAL!#REF!</definedName>
    <definedName name="MCOD02.130.0080" localSheetId="5">[5]MEMORIAL!#REF!</definedName>
    <definedName name="MCOD02.130.0080">[5]MEMORIAL!#REF!</definedName>
    <definedName name="MCOD02.130.0080_1" localSheetId="3">[6]MEMORIAL!#REF!</definedName>
    <definedName name="MCOD02.130.0080_1" localSheetId="5">[6]MEMORIAL!#REF!</definedName>
    <definedName name="MCOD02.130.0080_1">[6]MEMORIAL!#REF!</definedName>
    <definedName name="MCOD02.130.0100" localSheetId="3">[5]MEMORIAL!#REF!</definedName>
    <definedName name="MCOD02.130.0100" localSheetId="5">[5]MEMORIAL!#REF!</definedName>
    <definedName name="MCOD02.130.0100">[5]MEMORIAL!#REF!</definedName>
    <definedName name="MCOD02.130.0100_1" localSheetId="3">[6]MEMORIAL!#REF!</definedName>
    <definedName name="MCOD02.130.0100_1" localSheetId="5">[6]MEMORIAL!#REF!</definedName>
    <definedName name="MCOD02.130.0100_1">[6]MEMORIAL!#REF!</definedName>
    <definedName name="MCOD02.140.0030" localSheetId="3">[5]MEMORIAL!#REF!</definedName>
    <definedName name="MCOD02.140.0030" localSheetId="5">[5]MEMORIAL!#REF!</definedName>
    <definedName name="MCOD02.140.0030">[5]MEMORIAL!#REF!</definedName>
    <definedName name="MCOD02.140.0030_1" localSheetId="3">[6]MEMORIAL!#REF!</definedName>
    <definedName name="MCOD02.140.0030_1" localSheetId="5">[6]MEMORIAL!#REF!</definedName>
    <definedName name="MCOD02.140.0030_1">[6]MEMORIAL!#REF!</definedName>
    <definedName name="MCOD02.140.0080" localSheetId="3">[5]MEMORIAL!#REF!</definedName>
    <definedName name="MCOD02.140.0080" localSheetId="5">[5]MEMORIAL!#REF!</definedName>
    <definedName name="MCOD02.140.0080">[5]MEMORIAL!#REF!</definedName>
    <definedName name="MCOD02.140.0080_1" localSheetId="3">[6]MEMORIAL!#REF!</definedName>
    <definedName name="MCOD02.140.0080_1" localSheetId="5">[6]MEMORIAL!#REF!</definedName>
    <definedName name="MCOD02.140.0080_1">[6]MEMORIAL!#REF!</definedName>
    <definedName name="MCOD02.140.0090" localSheetId="3">[5]MEMORIAL!#REF!</definedName>
    <definedName name="MCOD02.140.0090" localSheetId="5">[5]MEMORIAL!#REF!</definedName>
    <definedName name="MCOD02.140.0090">[5]MEMORIAL!#REF!</definedName>
    <definedName name="MCOD02.140.0090_1" localSheetId="3">[6]MEMORIAL!#REF!</definedName>
    <definedName name="MCOD02.140.0090_1" localSheetId="5">[6]MEMORIAL!#REF!</definedName>
    <definedName name="MCOD02.140.0090_1">[6]MEMORIAL!#REF!</definedName>
    <definedName name="MCOD02.160.0010" localSheetId="3">[5]MEMORIAL!#REF!</definedName>
    <definedName name="MCOD02.160.0010" localSheetId="5">[5]MEMORIAL!#REF!</definedName>
    <definedName name="MCOD02.160.0010">[5]MEMORIAL!#REF!</definedName>
    <definedName name="MCOD02.160.0010_1" localSheetId="3">[6]MEMORIAL!#REF!</definedName>
    <definedName name="MCOD02.160.0010_1" localSheetId="5">[6]MEMORIAL!#REF!</definedName>
    <definedName name="MCOD02.160.0010_1">[6]MEMORIAL!#REF!</definedName>
    <definedName name="MCOD02.160.0110" localSheetId="3">[5]MEMORIAL!#REF!</definedName>
    <definedName name="MCOD02.160.0110" localSheetId="5">[5]MEMORIAL!#REF!</definedName>
    <definedName name="MCOD02.160.0110">[5]MEMORIAL!#REF!</definedName>
    <definedName name="MCOD02.160.0110_1" localSheetId="3">[6]MEMORIAL!#REF!</definedName>
    <definedName name="MCOD02.160.0110_1" localSheetId="5">[6]MEMORIAL!#REF!</definedName>
    <definedName name="MCOD02.160.0110_1">[6]MEMORIAL!#REF!</definedName>
    <definedName name="MCOD02.180.0010" localSheetId="3">[5]MEMORIAL!#REF!</definedName>
    <definedName name="MCOD02.180.0010" localSheetId="5">[5]MEMORIAL!#REF!</definedName>
    <definedName name="MCOD02.180.0010">[5]MEMORIAL!#REF!</definedName>
    <definedName name="MCOD02.180.0010_1" localSheetId="3">[6]MEMORIAL!#REF!</definedName>
    <definedName name="MCOD02.180.0010_1" localSheetId="5">[6]MEMORIAL!#REF!</definedName>
    <definedName name="MCOD02.180.0010_1">[6]MEMORIAL!#REF!</definedName>
    <definedName name="MCOD02.210.0020" localSheetId="3">[5]MEMORIAL!#REF!</definedName>
    <definedName name="MCOD02.210.0020" localSheetId="5">[5]MEMORIAL!#REF!</definedName>
    <definedName name="MCOD02.210.0020">[5]MEMORIAL!#REF!</definedName>
    <definedName name="MCOD02.210.0020_1" localSheetId="3">[6]MEMORIAL!#REF!</definedName>
    <definedName name="MCOD02.210.0020_1" localSheetId="5">[6]MEMORIAL!#REF!</definedName>
    <definedName name="MCOD02.210.0020_1">[6]MEMORIAL!#REF!</definedName>
    <definedName name="MCOD02.210.0030" localSheetId="3">[5]MEMORIAL!#REF!</definedName>
    <definedName name="MCOD02.210.0030" localSheetId="5">[5]MEMORIAL!#REF!</definedName>
    <definedName name="MCOD02.210.0030">[5]MEMORIAL!#REF!</definedName>
    <definedName name="MCOD02.210.0030_1" localSheetId="3">[6]MEMORIAL!#REF!</definedName>
    <definedName name="MCOD02.210.0030_1" localSheetId="5">[6]MEMORIAL!#REF!</definedName>
    <definedName name="MCOD02.210.0030_1">[6]MEMORIAL!#REF!</definedName>
    <definedName name="MCOD02.210.0090" localSheetId="3">[5]MEMORIAL!#REF!</definedName>
    <definedName name="MCOD02.210.0090" localSheetId="5">[5]MEMORIAL!#REF!</definedName>
    <definedName name="MCOD02.210.0090">[5]MEMORIAL!#REF!</definedName>
    <definedName name="MCOD02.210.0090_1" localSheetId="3">[6]MEMORIAL!#REF!</definedName>
    <definedName name="MCOD02.210.0090_1" localSheetId="5">[6]MEMORIAL!#REF!</definedName>
    <definedName name="MCOD02.210.0090_1">[6]MEMORIAL!#REF!</definedName>
    <definedName name="MCOD02.210.0110" localSheetId="3">[5]MEMORIAL!#REF!</definedName>
    <definedName name="MCOD02.210.0110" localSheetId="5">[5]MEMORIAL!#REF!</definedName>
    <definedName name="MCOD02.210.0110">[5]MEMORIAL!#REF!</definedName>
    <definedName name="MCOD02.210.0110_1" localSheetId="3">[6]MEMORIAL!#REF!</definedName>
    <definedName name="MCOD02.210.0110_1" localSheetId="5">[6]MEMORIAL!#REF!</definedName>
    <definedName name="MCOD02.210.0110_1">[6]MEMORIAL!#REF!</definedName>
    <definedName name="MCOD02.210.0310" localSheetId="3">[5]MEMORIAL!#REF!</definedName>
    <definedName name="MCOD02.210.0310" localSheetId="5">[5]MEMORIAL!#REF!</definedName>
    <definedName name="MCOD02.210.0310">[5]MEMORIAL!#REF!</definedName>
    <definedName name="MCOD02.210.0310_1" localSheetId="3">[6]MEMORIAL!#REF!</definedName>
    <definedName name="MCOD02.210.0310_1" localSheetId="5">[6]MEMORIAL!#REF!</definedName>
    <definedName name="MCOD02.210.0310_1">[6]MEMORIAL!#REF!</definedName>
    <definedName name="MCOD02.210.0340" localSheetId="3">[5]MEMORIAL!#REF!</definedName>
    <definedName name="MCOD02.210.0340" localSheetId="5">[5]MEMORIAL!#REF!</definedName>
    <definedName name="MCOD02.210.0340">[5]MEMORIAL!#REF!</definedName>
    <definedName name="MCOD02.210.0340_1" localSheetId="3">[6]MEMORIAL!#REF!</definedName>
    <definedName name="MCOD02.210.0340_1" localSheetId="5">[6]MEMORIAL!#REF!</definedName>
    <definedName name="MCOD02.210.0340_1">[6]MEMORIAL!#REF!</definedName>
    <definedName name="MCOD02.210.0350" localSheetId="3">[5]MEMORIAL!#REF!</definedName>
    <definedName name="MCOD02.210.0350" localSheetId="5">[5]MEMORIAL!#REF!</definedName>
    <definedName name="MCOD02.210.0350">[5]MEMORIAL!#REF!</definedName>
    <definedName name="MCOD02.210.0350_1" localSheetId="3">[6]MEMORIAL!#REF!</definedName>
    <definedName name="MCOD02.210.0350_1" localSheetId="5">[6]MEMORIAL!#REF!</definedName>
    <definedName name="MCOD02.210.0350_1">[6]MEMORIAL!#REF!</definedName>
    <definedName name="MCOD02.210.0360" localSheetId="3">[5]MEMORIAL!#REF!</definedName>
    <definedName name="MCOD02.210.0360" localSheetId="5">[5]MEMORIAL!#REF!</definedName>
    <definedName name="MCOD02.210.0360">[5]MEMORIAL!#REF!</definedName>
    <definedName name="MCOD02.210.0360_1" localSheetId="3">[6]MEMORIAL!#REF!</definedName>
    <definedName name="MCOD02.210.0360_1" localSheetId="5">[6]MEMORIAL!#REF!</definedName>
    <definedName name="MCOD02.210.0360_1">[6]MEMORIAL!#REF!</definedName>
    <definedName name="MCOD02.210.0370" localSheetId="3">[5]MEMORIAL!#REF!</definedName>
    <definedName name="MCOD02.210.0370" localSheetId="5">[5]MEMORIAL!#REF!</definedName>
    <definedName name="MCOD02.210.0370">[5]MEMORIAL!#REF!</definedName>
    <definedName name="MCOD02.210.0370_1" localSheetId="3">[6]MEMORIAL!#REF!</definedName>
    <definedName name="MCOD02.210.0370_1" localSheetId="5">[6]MEMORIAL!#REF!</definedName>
    <definedName name="MCOD02.210.0370_1">[6]MEMORIAL!#REF!</definedName>
    <definedName name="MCOD02.210.0380" localSheetId="3">[5]MEMORIAL!#REF!</definedName>
    <definedName name="MCOD02.210.0380" localSheetId="5">[5]MEMORIAL!#REF!</definedName>
    <definedName name="MCOD02.210.0380">[5]MEMORIAL!#REF!</definedName>
    <definedName name="MCOD02.210.0380_1" localSheetId="3">[6]MEMORIAL!#REF!</definedName>
    <definedName name="MCOD02.210.0380_1" localSheetId="5">[6]MEMORIAL!#REF!</definedName>
    <definedName name="MCOD02.210.0380_1">[6]MEMORIAL!#REF!</definedName>
    <definedName name="MCOD02.210.1620" localSheetId="3">[5]MEMORIAL!#REF!</definedName>
    <definedName name="MCOD02.210.1620" localSheetId="5">[5]MEMORIAL!#REF!</definedName>
    <definedName name="MCOD02.210.1620">[5]MEMORIAL!#REF!</definedName>
    <definedName name="MCOD02.210.1620_1" localSheetId="3">[6]MEMORIAL!#REF!</definedName>
    <definedName name="MCOD02.210.1620_1" localSheetId="5">[6]MEMORIAL!#REF!</definedName>
    <definedName name="MCOD02.210.1620_1">[6]MEMORIAL!#REF!</definedName>
    <definedName name="MCOD02.210.1625" localSheetId="3">[5]MEMORIAL!#REF!</definedName>
    <definedName name="MCOD02.210.1625" localSheetId="5">[5]MEMORIAL!#REF!</definedName>
    <definedName name="MCOD02.210.1625">[5]MEMORIAL!#REF!</definedName>
    <definedName name="MCOD02.210.1625_1" localSheetId="3">[6]MEMORIAL!#REF!</definedName>
    <definedName name="MCOD02.210.1625_1" localSheetId="5">[6]MEMORIAL!#REF!</definedName>
    <definedName name="MCOD02.210.1625_1">[6]MEMORIAL!#REF!</definedName>
    <definedName name="MCOD02.210.1635" localSheetId="3">[5]MEMORIAL!#REF!</definedName>
    <definedName name="MCOD02.210.1635" localSheetId="5">[5]MEMORIAL!#REF!</definedName>
    <definedName name="MCOD02.210.1635">[5]MEMORIAL!#REF!</definedName>
    <definedName name="MCOD02.210.1635_1" localSheetId="3">[6]MEMORIAL!#REF!</definedName>
    <definedName name="MCOD02.210.1635_1" localSheetId="5">[6]MEMORIAL!#REF!</definedName>
    <definedName name="MCOD02.210.1635_1">[6]MEMORIAL!#REF!</definedName>
    <definedName name="MCOD02.210.1637" localSheetId="3">[5]MEMORIAL!#REF!</definedName>
    <definedName name="MCOD02.210.1637" localSheetId="5">[5]MEMORIAL!#REF!</definedName>
    <definedName name="MCOD02.210.1637">[5]MEMORIAL!#REF!</definedName>
    <definedName name="MCOD02.210.1637_1" localSheetId="3">[6]MEMORIAL!#REF!</definedName>
    <definedName name="MCOD02.210.1637_1" localSheetId="5">[6]MEMORIAL!#REF!</definedName>
    <definedName name="MCOD02.210.1637_1">[6]MEMORIAL!#REF!</definedName>
    <definedName name="MCOD03.020.0020" localSheetId="3">[5]MEMORIAL!#REF!</definedName>
    <definedName name="MCOD03.020.0020" localSheetId="5">[5]MEMORIAL!#REF!</definedName>
    <definedName name="MCOD03.020.0020">[5]MEMORIAL!#REF!</definedName>
    <definedName name="MCOD03.020.0020_1" localSheetId="3">[6]MEMORIAL!#REF!</definedName>
    <definedName name="MCOD03.020.0020_1" localSheetId="5">[6]MEMORIAL!#REF!</definedName>
    <definedName name="MCOD03.020.0020_1">[6]MEMORIAL!#REF!</definedName>
    <definedName name="MCOD05.150.0830" localSheetId="3">[5]MEMORIAL!#REF!</definedName>
    <definedName name="MCOD05.150.0830" localSheetId="5">[5]MEMORIAL!#REF!</definedName>
    <definedName name="MCOD05.150.0830">[5]MEMORIAL!#REF!</definedName>
    <definedName name="MCOD05.150.0830_1" localSheetId="3">[6]MEMORIAL!#REF!</definedName>
    <definedName name="MCOD05.150.0830_1" localSheetId="5">[6]MEMORIAL!#REF!</definedName>
    <definedName name="MCOD05.150.0830_1">[6]MEMORIAL!#REF!</definedName>
    <definedName name="MCOD05.150.0840" localSheetId="3">[5]MEMORIAL!#REF!</definedName>
    <definedName name="MCOD05.150.0840" localSheetId="5">[5]MEMORIAL!#REF!</definedName>
    <definedName name="MCOD05.150.0840">[5]MEMORIAL!#REF!</definedName>
    <definedName name="MCOD05.150.0840_1" localSheetId="3">[6]MEMORIAL!#REF!</definedName>
    <definedName name="MCOD05.150.0840_1" localSheetId="5">[6]MEMORIAL!#REF!</definedName>
    <definedName name="MCOD05.150.0840_1">[6]MEMORIAL!#REF!</definedName>
    <definedName name="MCODCOTADO01" localSheetId="3">[5]MEMORIAL!#REF!</definedName>
    <definedName name="MCODCOTADO01" localSheetId="5">[5]MEMORIAL!#REF!</definedName>
    <definedName name="MCODCOTADO01">[5]MEMORIAL!#REF!</definedName>
    <definedName name="MCODCOTADO01_1" localSheetId="3">[6]MEMORIAL!#REF!</definedName>
    <definedName name="MCODCOTADO01_1" localSheetId="5">[6]MEMORIAL!#REF!</definedName>
    <definedName name="MCODCOTADO01_1">[6]MEMORIAL!#REF!</definedName>
    <definedName name="MCODCOTADO02" localSheetId="3">[5]MEMORIAL!#REF!</definedName>
    <definedName name="MCODCOTADO02" localSheetId="5">[5]MEMORIAL!#REF!</definedName>
    <definedName name="MCODCOTADO02">[5]MEMORIAL!#REF!</definedName>
    <definedName name="MCODCOTADO02_1" localSheetId="3">[6]MEMORIAL!#REF!</definedName>
    <definedName name="MCODCOTADO02_1" localSheetId="5">[6]MEMORIAL!#REF!</definedName>
    <definedName name="MCODCOTADO02_1">[6]MEMORIAL!#REF!</definedName>
    <definedName name="MCODCOTADO03" localSheetId="3">[5]MEMORIAL!#REF!</definedName>
    <definedName name="MCODCOTADO03" localSheetId="5">[5]MEMORIAL!#REF!</definedName>
    <definedName name="MCODCOTADO03">[5]MEMORIAL!#REF!</definedName>
    <definedName name="MCODCOTADO03_1" localSheetId="3">[6]MEMORIAL!#REF!</definedName>
    <definedName name="MCODCOTADO03_1" localSheetId="5">[6]MEMORIAL!#REF!</definedName>
    <definedName name="MCODCOTADO03_1">[6]MEMORIAL!#REF!</definedName>
    <definedName name="MCODCOTADO04" localSheetId="3">[5]MEMORIAL!#REF!</definedName>
    <definedName name="MCODCOTADO04" localSheetId="5">[5]MEMORIAL!#REF!</definedName>
    <definedName name="MCODCOTADO04">[5]MEMORIAL!#REF!</definedName>
    <definedName name="MCODCOTADO04_1" localSheetId="3">[6]MEMORIAL!#REF!</definedName>
    <definedName name="MCODCOTADO04_1" localSheetId="5">[6]MEMORIAL!#REF!</definedName>
    <definedName name="MCODCOTADO04_1">[6]MEMORIAL!#REF!</definedName>
    <definedName name="MTOT02.020.0010" localSheetId="3">[5]MEMORIAL!#REF!</definedName>
    <definedName name="MTOT02.020.0010" localSheetId="5">[5]MEMORIAL!#REF!</definedName>
    <definedName name="MTOT02.020.0010">[5]MEMORIAL!#REF!</definedName>
    <definedName name="MTOT02.020.0010_1" localSheetId="3">[6]MEMORIAL!#REF!</definedName>
    <definedName name="MTOT02.020.0010_1" localSheetId="5">[6]MEMORIAL!#REF!</definedName>
    <definedName name="MTOT02.020.0010_1">[6]MEMORIAL!#REF!</definedName>
    <definedName name="MTOT02.020.0070" localSheetId="3">[5]MEMORIAL!#REF!</definedName>
    <definedName name="MTOT02.020.0070" localSheetId="5">[5]MEMORIAL!#REF!</definedName>
    <definedName name="MTOT02.020.0070">[5]MEMORIAL!#REF!</definedName>
    <definedName name="MTOT02.020.0070_1" localSheetId="3">[6]MEMORIAL!#REF!</definedName>
    <definedName name="MTOT02.020.0070_1" localSheetId="5">[6]MEMORIAL!#REF!</definedName>
    <definedName name="MTOT02.020.0070_1">[6]MEMORIAL!#REF!</definedName>
    <definedName name="MTOT02.030.0090" localSheetId="3">[5]MEMORIAL!#REF!</definedName>
    <definedName name="MTOT02.030.0090" localSheetId="5">[5]MEMORIAL!#REF!</definedName>
    <definedName name="MTOT02.030.0090">[5]MEMORIAL!#REF!</definedName>
    <definedName name="MTOT02.030.0090_1" localSheetId="3">[6]MEMORIAL!#REF!</definedName>
    <definedName name="MTOT02.030.0090_1" localSheetId="5">[6]MEMORIAL!#REF!</definedName>
    <definedName name="MTOT02.030.0090_1">[6]MEMORIAL!#REF!</definedName>
    <definedName name="MTOT02.030.0100" localSheetId="3">[5]MEMORIAL!#REF!</definedName>
    <definedName name="MTOT02.030.0100" localSheetId="5">[5]MEMORIAL!#REF!</definedName>
    <definedName name="MTOT02.030.0100">[5]MEMORIAL!#REF!</definedName>
    <definedName name="MTOT02.030.0100_1" localSheetId="3">[6]MEMORIAL!#REF!</definedName>
    <definedName name="MTOT02.030.0100_1" localSheetId="5">[6]MEMORIAL!#REF!</definedName>
    <definedName name="MTOT02.030.0100_1">[6]MEMORIAL!#REF!</definedName>
    <definedName name="MTOT02.040.0200" localSheetId="3">[5]MEMORIAL!#REF!</definedName>
    <definedName name="MTOT02.040.0200" localSheetId="5">[5]MEMORIAL!#REF!</definedName>
    <definedName name="MTOT02.040.0200">[5]MEMORIAL!#REF!</definedName>
    <definedName name="MTOT02.040.0200_1" localSheetId="3">[6]MEMORIAL!#REF!</definedName>
    <definedName name="MTOT02.040.0200_1" localSheetId="5">[6]MEMORIAL!#REF!</definedName>
    <definedName name="MTOT02.040.0200_1">[6]MEMORIAL!#REF!</definedName>
    <definedName name="MTOT02.040.0280" localSheetId="3">[5]MEMORIAL!#REF!</definedName>
    <definedName name="MTOT02.040.0280" localSheetId="5">[5]MEMORIAL!#REF!</definedName>
    <definedName name="MTOT02.040.0280">[5]MEMORIAL!#REF!</definedName>
    <definedName name="MTOT02.040.0280_1" localSheetId="3">[6]MEMORIAL!#REF!</definedName>
    <definedName name="MTOT02.040.0280_1" localSheetId="5">[6]MEMORIAL!#REF!</definedName>
    <definedName name="MTOT02.040.0280_1">[6]MEMORIAL!#REF!</definedName>
    <definedName name="MTOT02.040.0921" localSheetId="3">[5]MEMORIAL!#REF!</definedName>
    <definedName name="MTOT02.040.0921" localSheetId="5">[5]MEMORIAL!#REF!</definedName>
    <definedName name="MTOT02.040.0921">[5]MEMORIAL!#REF!</definedName>
    <definedName name="MTOT02.040.0921_1" localSheetId="3">[6]MEMORIAL!#REF!</definedName>
    <definedName name="MTOT02.040.0921_1" localSheetId="5">[6]MEMORIAL!#REF!</definedName>
    <definedName name="MTOT02.040.0921_1">[6]MEMORIAL!#REF!</definedName>
    <definedName name="MTOT02.040.1055" localSheetId="3">[5]MEMORIAL!#REF!</definedName>
    <definedName name="MTOT02.040.1055" localSheetId="5">[5]MEMORIAL!#REF!</definedName>
    <definedName name="MTOT02.040.1055">[5]MEMORIAL!#REF!</definedName>
    <definedName name="MTOT02.040.1055_1" localSheetId="3">[6]MEMORIAL!#REF!</definedName>
    <definedName name="MTOT02.040.1055_1" localSheetId="5">[6]MEMORIAL!#REF!</definedName>
    <definedName name="MTOT02.040.1055_1">[6]MEMORIAL!#REF!</definedName>
    <definedName name="MTOT02.040.1060" localSheetId="3">[5]MEMORIAL!#REF!</definedName>
    <definedName name="MTOT02.040.1060" localSheetId="5">[5]MEMORIAL!#REF!</definedName>
    <definedName name="MTOT02.040.1060">[5]MEMORIAL!#REF!</definedName>
    <definedName name="MTOT02.040.1060_1" localSheetId="3">[6]MEMORIAL!#REF!</definedName>
    <definedName name="MTOT02.040.1060_1" localSheetId="5">[6]MEMORIAL!#REF!</definedName>
    <definedName name="MTOT02.040.1060_1">[6]MEMORIAL!#REF!</definedName>
    <definedName name="MTOT02.040.3790" localSheetId="3">[5]MEMORIAL!#REF!</definedName>
    <definedName name="MTOT02.040.3790" localSheetId="5">[5]MEMORIAL!#REF!</definedName>
    <definedName name="MTOT02.040.3790">[5]MEMORIAL!#REF!</definedName>
    <definedName name="MTOT02.040.3790_1" localSheetId="3">[6]MEMORIAL!#REF!</definedName>
    <definedName name="MTOT02.040.3790_1" localSheetId="5">[6]MEMORIAL!#REF!</definedName>
    <definedName name="MTOT02.040.3790_1">[6]MEMORIAL!#REF!</definedName>
    <definedName name="MTOT02.040.3800" localSheetId="3">[5]MEMORIAL!#REF!</definedName>
    <definedName name="MTOT02.040.3800" localSheetId="5">[5]MEMORIAL!#REF!</definedName>
    <definedName name="MTOT02.040.3800">[5]MEMORIAL!#REF!</definedName>
    <definedName name="MTOT02.040.3800_1" localSheetId="3">[6]MEMORIAL!#REF!</definedName>
    <definedName name="MTOT02.040.3800_1" localSheetId="5">[6]MEMORIAL!#REF!</definedName>
    <definedName name="MTOT02.040.3800_1">[6]MEMORIAL!#REF!</definedName>
    <definedName name="MTOT02.040.3810" localSheetId="3">[5]MEMORIAL!#REF!</definedName>
    <definedName name="MTOT02.040.3810" localSheetId="5">[5]MEMORIAL!#REF!</definedName>
    <definedName name="MTOT02.040.3810">[5]MEMORIAL!#REF!</definedName>
    <definedName name="MTOT02.040.3810_1" localSheetId="3">[6]MEMORIAL!#REF!</definedName>
    <definedName name="MTOT02.040.3810_1" localSheetId="5">[6]MEMORIAL!#REF!</definedName>
    <definedName name="MTOT02.040.3810_1">[6]MEMORIAL!#REF!</definedName>
    <definedName name="MTOT02.040.4510" localSheetId="3">[5]MEMORIAL!#REF!</definedName>
    <definedName name="MTOT02.040.4510" localSheetId="5">[5]MEMORIAL!#REF!</definedName>
    <definedName name="MTOT02.040.4510">[5]MEMORIAL!#REF!</definedName>
    <definedName name="MTOT02.040.4510_1" localSheetId="3">[6]MEMORIAL!#REF!</definedName>
    <definedName name="MTOT02.040.4510_1" localSheetId="5">[6]MEMORIAL!#REF!</definedName>
    <definedName name="MTOT02.040.4510_1">[6]MEMORIAL!#REF!</definedName>
    <definedName name="MTOT02.040.4520" localSheetId="3">[5]MEMORIAL!#REF!</definedName>
    <definedName name="MTOT02.040.4520" localSheetId="5">[5]MEMORIAL!#REF!</definedName>
    <definedName name="MTOT02.040.4520">[5]MEMORIAL!#REF!</definedName>
    <definedName name="MTOT02.040.4520_1" localSheetId="3">[6]MEMORIAL!#REF!</definedName>
    <definedName name="MTOT02.040.4520_1" localSheetId="5">[6]MEMORIAL!#REF!</definedName>
    <definedName name="MTOT02.040.4520_1">[6]MEMORIAL!#REF!</definedName>
    <definedName name="MTOT02.040.4550" localSheetId="3">[5]MEMORIAL!#REF!</definedName>
    <definedName name="MTOT02.040.4550" localSheetId="5">[5]MEMORIAL!#REF!</definedName>
    <definedName name="MTOT02.040.4550">[5]MEMORIAL!#REF!</definedName>
    <definedName name="MTOT02.040.4550_1" localSheetId="3">[6]MEMORIAL!#REF!</definedName>
    <definedName name="MTOT02.040.4550_1" localSheetId="5">[6]MEMORIAL!#REF!</definedName>
    <definedName name="MTOT02.040.4550_1">[6]MEMORIAL!#REF!</definedName>
    <definedName name="MTOT02.040.4620" localSheetId="3">[5]MEMORIAL!#REF!</definedName>
    <definedName name="MTOT02.040.4620" localSheetId="5">[5]MEMORIAL!#REF!</definedName>
    <definedName name="MTOT02.040.4620">[5]MEMORIAL!#REF!</definedName>
    <definedName name="MTOT02.040.4620_1" localSheetId="3">[6]MEMORIAL!#REF!</definedName>
    <definedName name="MTOT02.040.4620_1" localSheetId="5">[6]MEMORIAL!#REF!</definedName>
    <definedName name="MTOT02.040.4620_1">[6]MEMORIAL!#REF!</definedName>
    <definedName name="MTOT02.040.4630" localSheetId="3">[5]MEMORIAL!#REF!</definedName>
    <definedName name="MTOT02.040.4630" localSheetId="5">[5]MEMORIAL!#REF!</definedName>
    <definedName name="MTOT02.040.4630">[5]MEMORIAL!#REF!</definedName>
    <definedName name="MTOT02.040.4630_1" localSheetId="3">[6]MEMORIAL!#REF!</definedName>
    <definedName name="MTOT02.040.4630_1" localSheetId="5">[6]MEMORIAL!#REF!</definedName>
    <definedName name="MTOT02.040.4630_1">[6]MEMORIAL!#REF!</definedName>
    <definedName name="MTOT02.040.4636" localSheetId="3">[5]MEMORIAL!#REF!</definedName>
    <definedName name="MTOT02.040.4636" localSheetId="5">[5]MEMORIAL!#REF!</definedName>
    <definedName name="MTOT02.040.4636">[5]MEMORIAL!#REF!</definedName>
    <definedName name="MTOT02.040.4636_1" localSheetId="3">[6]MEMORIAL!#REF!</definedName>
    <definedName name="MTOT02.040.4636_1" localSheetId="5">[6]MEMORIAL!#REF!</definedName>
    <definedName name="MTOT02.040.4636_1">[6]MEMORIAL!#REF!</definedName>
    <definedName name="MTOT02.040.4690" localSheetId="3">[5]MEMORIAL!#REF!</definedName>
    <definedName name="MTOT02.040.4690" localSheetId="5">[5]MEMORIAL!#REF!</definedName>
    <definedName name="MTOT02.040.4690">[5]MEMORIAL!#REF!</definedName>
    <definedName name="MTOT02.040.4690_1" localSheetId="3">[6]MEMORIAL!#REF!</definedName>
    <definedName name="MTOT02.040.4690_1" localSheetId="5">[6]MEMORIAL!#REF!</definedName>
    <definedName name="MTOT02.040.4690_1">[6]MEMORIAL!#REF!</definedName>
    <definedName name="MTOT02.040.7402" localSheetId="3">[5]MEMORIAL!#REF!</definedName>
    <definedName name="MTOT02.040.7402" localSheetId="5">[5]MEMORIAL!#REF!</definedName>
    <definedName name="MTOT02.040.7402">[5]MEMORIAL!#REF!</definedName>
    <definedName name="MTOT02.040.7402_1" localSheetId="3">[6]MEMORIAL!#REF!</definedName>
    <definedName name="MTOT02.040.7402_1" localSheetId="5">[6]MEMORIAL!#REF!</definedName>
    <definedName name="MTOT02.040.7402_1">[6]MEMORIAL!#REF!</definedName>
    <definedName name="MTOT02.040.9800" localSheetId="3">[5]MEMORIAL!#REF!</definedName>
    <definedName name="MTOT02.040.9800" localSheetId="5">[5]MEMORIAL!#REF!</definedName>
    <definedName name="MTOT02.040.9800">[5]MEMORIAL!#REF!</definedName>
    <definedName name="MTOT02.040.9800_1" localSheetId="3">[6]MEMORIAL!#REF!</definedName>
    <definedName name="MTOT02.040.9800_1" localSheetId="5">[6]MEMORIAL!#REF!</definedName>
    <definedName name="MTOT02.040.9800_1">[6]MEMORIAL!#REF!</definedName>
    <definedName name="MTOT02.040.9802" localSheetId="3">[5]MEMORIAL!#REF!</definedName>
    <definedName name="MTOT02.040.9802" localSheetId="5">[5]MEMORIAL!#REF!</definedName>
    <definedName name="MTOT02.040.9802">[5]MEMORIAL!#REF!</definedName>
    <definedName name="MTOT02.040.9802_1" localSheetId="3">[6]MEMORIAL!#REF!</definedName>
    <definedName name="MTOT02.040.9802_1" localSheetId="5">[6]MEMORIAL!#REF!</definedName>
    <definedName name="MTOT02.040.9802_1">[6]MEMORIAL!#REF!</definedName>
    <definedName name="MTOT02.040.9804" localSheetId="3">[5]MEMORIAL!#REF!</definedName>
    <definedName name="MTOT02.040.9804" localSheetId="5">[5]MEMORIAL!#REF!</definedName>
    <definedName name="MTOT02.040.9804">[5]MEMORIAL!#REF!</definedName>
    <definedName name="MTOT02.040.9804_1" localSheetId="3">[6]MEMORIAL!#REF!</definedName>
    <definedName name="MTOT02.040.9804_1" localSheetId="5">[6]MEMORIAL!#REF!</definedName>
    <definedName name="MTOT02.040.9804_1">[6]MEMORIAL!#REF!</definedName>
    <definedName name="MTOT02.110.0014" localSheetId="3">[5]MEMORIAL!#REF!</definedName>
    <definedName name="MTOT02.110.0014" localSheetId="5">[5]MEMORIAL!#REF!</definedName>
    <definedName name="MTOT02.110.0014">[5]MEMORIAL!#REF!</definedName>
    <definedName name="MTOT02.110.0014_1" localSheetId="3">[6]MEMORIAL!#REF!</definedName>
    <definedName name="MTOT02.110.0014_1" localSheetId="5">[6]MEMORIAL!#REF!</definedName>
    <definedName name="MTOT02.110.0014_1">[6]MEMORIAL!#REF!</definedName>
    <definedName name="MTOT02.110.0054" localSheetId="3">[5]MEMORIAL!#REF!</definedName>
    <definedName name="MTOT02.110.0054" localSheetId="5">[5]MEMORIAL!#REF!</definedName>
    <definedName name="MTOT02.110.0054">[5]MEMORIAL!#REF!</definedName>
    <definedName name="MTOT02.110.0054_1" localSheetId="3">[6]MEMORIAL!#REF!</definedName>
    <definedName name="MTOT02.110.0054_1" localSheetId="5">[6]MEMORIAL!#REF!</definedName>
    <definedName name="MTOT02.110.0054_1">[6]MEMORIAL!#REF!</definedName>
    <definedName name="MTOT02.110.0066" localSheetId="3">[5]MEMORIAL!#REF!</definedName>
    <definedName name="MTOT02.110.0066" localSheetId="5">[5]MEMORIAL!#REF!</definedName>
    <definedName name="MTOT02.110.0066">[5]MEMORIAL!#REF!</definedName>
    <definedName name="MTOT02.110.0066_1" localSheetId="3">[6]MEMORIAL!#REF!</definedName>
    <definedName name="MTOT02.110.0066_1" localSheetId="5">[6]MEMORIAL!#REF!</definedName>
    <definedName name="MTOT02.110.0066_1">[6]MEMORIAL!#REF!</definedName>
    <definedName name="MTOT02.110.0094" localSheetId="3">[5]MEMORIAL!#REF!</definedName>
    <definedName name="MTOT02.110.0094" localSheetId="5">[5]MEMORIAL!#REF!</definedName>
    <definedName name="MTOT02.110.0094">[5]MEMORIAL!#REF!</definedName>
    <definedName name="MTOT02.110.0094_1" localSheetId="3">[6]MEMORIAL!#REF!</definedName>
    <definedName name="MTOT02.110.0094_1" localSheetId="5">[6]MEMORIAL!#REF!</definedName>
    <definedName name="MTOT02.110.0094_1">[6]MEMORIAL!#REF!</definedName>
    <definedName name="MTOT02.110.0106" localSheetId="3">[5]MEMORIAL!#REF!</definedName>
    <definedName name="MTOT02.110.0106" localSheetId="5">[5]MEMORIAL!#REF!</definedName>
    <definedName name="MTOT02.110.0106">[5]MEMORIAL!#REF!</definedName>
    <definedName name="MTOT02.110.0106_1" localSheetId="3">[6]MEMORIAL!#REF!</definedName>
    <definedName name="MTOT02.110.0106_1" localSheetId="5">[6]MEMORIAL!#REF!</definedName>
    <definedName name="MTOT02.110.0106_1">[6]MEMORIAL!#REF!</definedName>
    <definedName name="MTOT02.110.0110" localSheetId="3">[5]MEMORIAL!#REF!</definedName>
    <definedName name="MTOT02.110.0110" localSheetId="5">[5]MEMORIAL!#REF!</definedName>
    <definedName name="MTOT02.110.0110">[5]MEMORIAL!#REF!</definedName>
    <definedName name="MTOT02.110.0110_1" localSheetId="3">[6]MEMORIAL!#REF!</definedName>
    <definedName name="MTOT02.110.0110_1" localSheetId="5">[6]MEMORIAL!#REF!</definedName>
    <definedName name="MTOT02.110.0110_1">[6]MEMORIAL!#REF!</definedName>
    <definedName name="MTOT02.110.0134" localSheetId="3">[5]MEMORIAL!#REF!</definedName>
    <definedName name="MTOT02.110.0134" localSheetId="5">[5]MEMORIAL!#REF!</definedName>
    <definedName name="MTOT02.110.0134">[5]MEMORIAL!#REF!</definedName>
    <definedName name="MTOT02.110.0134_1" localSheetId="3">[6]MEMORIAL!#REF!</definedName>
    <definedName name="MTOT02.110.0134_1" localSheetId="5">[6]MEMORIAL!#REF!</definedName>
    <definedName name="MTOT02.110.0134_1">[6]MEMORIAL!#REF!</definedName>
    <definedName name="MTOT02.110.0146" localSheetId="3">[5]MEMORIAL!#REF!</definedName>
    <definedName name="MTOT02.110.0146" localSheetId="5">[5]MEMORIAL!#REF!</definedName>
    <definedName name="MTOT02.110.0146">[5]MEMORIAL!#REF!</definedName>
    <definedName name="MTOT02.110.0146_1" localSheetId="3">[6]MEMORIAL!#REF!</definedName>
    <definedName name="MTOT02.110.0146_1" localSheetId="5">[6]MEMORIAL!#REF!</definedName>
    <definedName name="MTOT02.110.0146_1">[6]MEMORIAL!#REF!</definedName>
    <definedName name="MTOT02.110.0150" localSheetId="3">[5]MEMORIAL!#REF!</definedName>
    <definedName name="MTOT02.110.0150" localSheetId="5">[5]MEMORIAL!#REF!</definedName>
    <definedName name="MTOT02.110.0150">[5]MEMORIAL!#REF!</definedName>
    <definedName name="MTOT02.110.0150_1" localSheetId="3">[6]MEMORIAL!#REF!</definedName>
    <definedName name="MTOT02.110.0150_1" localSheetId="5">[6]MEMORIAL!#REF!</definedName>
    <definedName name="MTOT02.110.0150_1">[6]MEMORIAL!#REF!</definedName>
    <definedName name="MTOT02.110.0610" localSheetId="3">[5]MEMORIAL!#REF!</definedName>
    <definedName name="MTOT02.110.0610" localSheetId="5">[5]MEMORIAL!#REF!</definedName>
    <definedName name="MTOT02.110.0610">[5]MEMORIAL!#REF!</definedName>
    <definedName name="MTOT02.110.0610_1" localSheetId="3">[6]MEMORIAL!#REF!</definedName>
    <definedName name="MTOT02.110.0610_1" localSheetId="5">[6]MEMORIAL!#REF!</definedName>
    <definedName name="MTOT02.110.0610_1">[6]MEMORIAL!#REF!</definedName>
    <definedName name="MTOT02.110.0620" localSheetId="3">[5]MEMORIAL!#REF!</definedName>
    <definedName name="MTOT02.110.0620" localSheetId="5">[5]MEMORIAL!#REF!</definedName>
    <definedName name="MTOT02.110.0620">[5]MEMORIAL!#REF!</definedName>
    <definedName name="MTOT02.110.0620_1" localSheetId="3">[6]MEMORIAL!#REF!</definedName>
    <definedName name="MTOT02.110.0620_1" localSheetId="5">[6]MEMORIAL!#REF!</definedName>
    <definedName name="MTOT02.110.0620_1">[6]MEMORIAL!#REF!</definedName>
    <definedName name="MTOT02.110.0734" localSheetId="3">[5]MEMORIAL!#REF!</definedName>
    <definedName name="MTOT02.110.0734" localSheetId="5">[5]MEMORIAL!#REF!</definedName>
    <definedName name="MTOT02.110.0734">[5]MEMORIAL!#REF!</definedName>
    <definedName name="MTOT02.110.0734_1" localSheetId="3">[6]MEMORIAL!#REF!</definedName>
    <definedName name="MTOT02.110.0734_1" localSheetId="5">[6]MEMORIAL!#REF!</definedName>
    <definedName name="MTOT02.110.0734_1">[6]MEMORIAL!#REF!</definedName>
    <definedName name="MTOT02.110.0738" localSheetId="3">[5]MEMORIAL!#REF!</definedName>
    <definedName name="MTOT02.110.0738" localSheetId="5">[5]MEMORIAL!#REF!</definedName>
    <definedName name="MTOT02.110.0738">[5]MEMORIAL!#REF!</definedName>
    <definedName name="MTOT02.110.0738_1" localSheetId="3">[6]MEMORIAL!#REF!</definedName>
    <definedName name="MTOT02.110.0738_1" localSheetId="5">[6]MEMORIAL!#REF!</definedName>
    <definedName name="MTOT02.110.0738_1">[6]MEMORIAL!#REF!</definedName>
    <definedName name="MTOT02.110.0750" localSheetId="3">[5]MEMORIAL!#REF!</definedName>
    <definedName name="MTOT02.110.0750" localSheetId="5">[5]MEMORIAL!#REF!</definedName>
    <definedName name="MTOT02.110.0750">[5]MEMORIAL!#REF!</definedName>
    <definedName name="MTOT02.110.0750_1" localSheetId="3">[6]MEMORIAL!#REF!</definedName>
    <definedName name="MTOT02.110.0750_1" localSheetId="5">[6]MEMORIAL!#REF!</definedName>
    <definedName name="MTOT02.110.0750_1">[6]MEMORIAL!#REF!</definedName>
    <definedName name="MTOT02.110.1014" localSheetId="3">[5]MEMORIAL!#REF!</definedName>
    <definedName name="MTOT02.110.1014" localSheetId="5">[5]MEMORIAL!#REF!</definedName>
    <definedName name="MTOT02.110.1014">[5]MEMORIAL!#REF!</definedName>
    <definedName name="MTOT02.110.1014_1" localSheetId="3">[6]MEMORIAL!#REF!</definedName>
    <definedName name="MTOT02.110.1014_1" localSheetId="5">[6]MEMORIAL!#REF!</definedName>
    <definedName name="MTOT02.110.1014_1">[6]MEMORIAL!#REF!</definedName>
    <definedName name="MTOT02.110.1020" localSheetId="3">[5]MEMORIAL!#REF!</definedName>
    <definedName name="MTOT02.110.1020" localSheetId="5">[5]MEMORIAL!#REF!</definedName>
    <definedName name="MTOT02.110.1020">[5]MEMORIAL!#REF!</definedName>
    <definedName name="MTOT02.110.1020_1" localSheetId="3">[6]MEMORIAL!#REF!</definedName>
    <definedName name="MTOT02.110.1020_1" localSheetId="5">[6]MEMORIAL!#REF!</definedName>
    <definedName name="MTOT02.110.1020_1">[6]MEMORIAL!#REF!</definedName>
    <definedName name="MTOT02.110.1164" localSheetId="3">[5]MEMORIAL!#REF!</definedName>
    <definedName name="MTOT02.110.1164" localSheetId="5">[5]MEMORIAL!#REF!</definedName>
    <definedName name="MTOT02.110.1164">[5]MEMORIAL!#REF!</definedName>
    <definedName name="MTOT02.110.1164_1" localSheetId="3">[6]MEMORIAL!#REF!</definedName>
    <definedName name="MTOT02.110.1164_1" localSheetId="5">[6]MEMORIAL!#REF!</definedName>
    <definedName name="MTOT02.110.1164_1">[6]MEMORIAL!#REF!</definedName>
    <definedName name="MTOT02.110.1166" localSheetId="3">[5]MEMORIAL!#REF!</definedName>
    <definedName name="MTOT02.110.1166" localSheetId="5">[5]MEMORIAL!#REF!</definedName>
    <definedName name="MTOT02.110.1166">[5]MEMORIAL!#REF!</definedName>
    <definedName name="MTOT02.110.1166_1" localSheetId="3">[6]MEMORIAL!#REF!</definedName>
    <definedName name="MTOT02.110.1166_1" localSheetId="5">[6]MEMORIAL!#REF!</definedName>
    <definedName name="MTOT02.110.1166_1">[6]MEMORIAL!#REF!</definedName>
    <definedName name="MTOT02.110.1420" localSheetId="3">[5]MEMORIAL!#REF!</definedName>
    <definedName name="MTOT02.110.1420" localSheetId="5">[5]MEMORIAL!#REF!</definedName>
    <definedName name="MTOT02.110.1420">[5]MEMORIAL!#REF!</definedName>
    <definedName name="MTOT02.110.1420_1" localSheetId="3">[6]MEMORIAL!#REF!</definedName>
    <definedName name="MTOT02.110.1420_1" localSheetId="5">[6]MEMORIAL!#REF!</definedName>
    <definedName name="MTOT02.110.1420_1">[6]MEMORIAL!#REF!</definedName>
    <definedName name="MTOT02.110.1426" localSheetId="3">[5]MEMORIAL!#REF!</definedName>
    <definedName name="MTOT02.110.1426" localSheetId="5">[5]MEMORIAL!#REF!</definedName>
    <definedName name="MTOT02.110.1426">[5]MEMORIAL!#REF!</definedName>
    <definedName name="MTOT02.110.1426_1" localSheetId="3">[6]MEMORIAL!#REF!</definedName>
    <definedName name="MTOT02.110.1426_1" localSheetId="5">[6]MEMORIAL!#REF!</definedName>
    <definedName name="MTOT02.110.1426_1">[6]MEMORIAL!#REF!</definedName>
    <definedName name="MTOT02.110.1654" localSheetId="3">[5]MEMORIAL!#REF!</definedName>
    <definedName name="MTOT02.110.1654" localSheetId="5">[5]MEMORIAL!#REF!</definedName>
    <definedName name="MTOT02.110.1654">[5]MEMORIAL!#REF!</definedName>
    <definedName name="MTOT02.110.1654_1" localSheetId="3">[6]MEMORIAL!#REF!</definedName>
    <definedName name="MTOT02.110.1654_1" localSheetId="5">[6]MEMORIAL!#REF!</definedName>
    <definedName name="MTOT02.110.1654_1">[6]MEMORIAL!#REF!</definedName>
    <definedName name="MTOT02.110.1880" localSheetId="3">[5]MEMORIAL!#REF!</definedName>
    <definedName name="MTOT02.110.1880" localSheetId="5">[5]MEMORIAL!#REF!</definedName>
    <definedName name="MTOT02.110.1880">[5]MEMORIAL!#REF!</definedName>
    <definedName name="MTOT02.110.1880_1" localSheetId="3">[6]MEMORIAL!#REF!</definedName>
    <definedName name="MTOT02.110.1880_1" localSheetId="5">[6]MEMORIAL!#REF!</definedName>
    <definedName name="MTOT02.110.1880_1">[6]MEMORIAL!#REF!</definedName>
    <definedName name="MTOT02.110.1974" localSheetId="3">[5]MEMORIAL!#REF!</definedName>
    <definedName name="MTOT02.110.1974" localSheetId="5">[5]MEMORIAL!#REF!</definedName>
    <definedName name="MTOT02.110.1974">[5]MEMORIAL!#REF!</definedName>
    <definedName name="MTOT02.110.1974_1" localSheetId="3">[6]MEMORIAL!#REF!</definedName>
    <definedName name="MTOT02.110.1974_1" localSheetId="5">[6]MEMORIAL!#REF!</definedName>
    <definedName name="MTOT02.110.1974_1">[6]MEMORIAL!#REF!</definedName>
    <definedName name="MTOT02.110.1996" localSheetId="3">[5]MEMORIAL!#REF!</definedName>
    <definedName name="MTOT02.110.1996" localSheetId="5">[5]MEMORIAL!#REF!</definedName>
    <definedName name="MTOT02.110.1996">[5]MEMORIAL!#REF!</definedName>
    <definedName name="MTOT02.110.1996_1" localSheetId="3">[6]MEMORIAL!#REF!</definedName>
    <definedName name="MTOT02.110.1996_1" localSheetId="5">[6]MEMORIAL!#REF!</definedName>
    <definedName name="MTOT02.110.1996_1">[6]MEMORIAL!#REF!</definedName>
    <definedName name="MTOT02.110.2012" localSheetId="3">[5]MEMORIAL!#REF!</definedName>
    <definedName name="MTOT02.110.2012" localSheetId="5">[5]MEMORIAL!#REF!</definedName>
    <definedName name="MTOT02.110.2012">[5]MEMORIAL!#REF!</definedName>
    <definedName name="MTOT02.110.2012_1" localSheetId="3">[6]MEMORIAL!#REF!</definedName>
    <definedName name="MTOT02.110.2012_1" localSheetId="5">[6]MEMORIAL!#REF!</definedName>
    <definedName name="MTOT02.110.2012_1">[6]MEMORIAL!#REF!</definedName>
    <definedName name="MTOT02.110.2016" localSheetId="3">[5]MEMORIAL!#REF!</definedName>
    <definedName name="MTOT02.110.2016" localSheetId="5">[5]MEMORIAL!#REF!</definedName>
    <definedName name="MTOT02.110.2016">[5]MEMORIAL!#REF!</definedName>
    <definedName name="MTOT02.110.2016_1" localSheetId="3">[6]MEMORIAL!#REF!</definedName>
    <definedName name="MTOT02.110.2016_1" localSheetId="5">[6]MEMORIAL!#REF!</definedName>
    <definedName name="MTOT02.110.2016_1">[6]MEMORIAL!#REF!</definedName>
    <definedName name="MTOT02.110.2024" localSheetId="3">[5]MEMORIAL!#REF!</definedName>
    <definedName name="MTOT02.110.2024" localSheetId="5">[5]MEMORIAL!#REF!</definedName>
    <definedName name="MTOT02.110.2024">[5]MEMORIAL!#REF!</definedName>
    <definedName name="MTOT02.110.2024_1" localSheetId="3">[6]MEMORIAL!#REF!</definedName>
    <definedName name="MTOT02.110.2024_1" localSheetId="5">[6]MEMORIAL!#REF!</definedName>
    <definedName name="MTOT02.110.2024_1">[6]MEMORIAL!#REF!</definedName>
    <definedName name="MTOT02.110.2026" localSheetId="3">[5]MEMORIAL!#REF!</definedName>
    <definedName name="MTOT02.110.2026" localSheetId="5">[5]MEMORIAL!#REF!</definedName>
    <definedName name="MTOT02.110.2026">[5]MEMORIAL!#REF!</definedName>
    <definedName name="MTOT02.110.2026_1" localSheetId="3">[6]MEMORIAL!#REF!</definedName>
    <definedName name="MTOT02.110.2026_1" localSheetId="5">[6]MEMORIAL!#REF!</definedName>
    <definedName name="MTOT02.110.2026_1">[6]MEMORIAL!#REF!</definedName>
    <definedName name="MTOT02.110.2310" localSheetId="3">[5]MEMORIAL!#REF!</definedName>
    <definedName name="MTOT02.110.2310" localSheetId="5">[5]MEMORIAL!#REF!</definedName>
    <definedName name="MTOT02.110.2310">[5]MEMORIAL!#REF!</definedName>
    <definedName name="MTOT02.110.2310_1" localSheetId="3">[6]MEMORIAL!#REF!</definedName>
    <definedName name="MTOT02.110.2310_1" localSheetId="5">[6]MEMORIAL!#REF!</definedName>
    <definedName name="MTOT02.110.2310_1">[6]MEMORIAL!#REF!</definedName>
    <definedName name="MTOT02.110.2480" localSheetId="3">[5]MEMORIAL!#REF!</definedName>
    <definedName name="MTOT02.110.2480" localSheetId="5">[5]MEMORIAL!#REF!</definedName>
    <definedName name="MTOT02.110.2480">[5]MEMORIAL!#REF!</definedName>
    <definedName name="MTOT02.110.2480_1" localSheetId="3">[6]MEMORIAL!#REF!</definedName>
    <definedName name="MTOT02.110.2480_1" localSheetId="5">[6]MEMORIAL!#REF!</definedName>
    <definedName name="MTOT02.110.2480_1">[6]MEMORIAL!#REF!</definedName>
    <definedName name="MTOT02.110.2798" localSheetId="3">[5]MEMORIAL!#REF!</definedName>
    <definedName name="MTOT02.110.2798" localSheetId="5">[5]MEMORIAL!#REF!</definedName>
    <definedName name="MTOT02.110.2798">[5]MEMORIAL!#REF!</definedName>
    <definedName name="MTOT02.110.2798_1" localSheetId="3">[6]MEMORIAL!#REF!</definedName>
    <definedName name="MTOT02.110.2798_1" localSheetId="5">[6]MEMORIAL!#REF!</definedName>
    <definedName name="MTOT02.110.2798_1">[6]MEMORIAL!#REF!</definedName>
    <definedName name="MTOT02.110.2806" localSheetId="3">[5]MEMORIAL!#REF!</definedName>
    <definedName name="MTOT02.110.2806" localSheetId="5">[5]MEMORIAL!#REF!</definedName>
    <definedName name="MTOT02.110.2806">[5]MEMORIAL!#REF!</definedName>
    <definedName name="MTOT02.110.2806_1" localSheetId="3">[6]MEMORIAL!#REF!</definedName>
    <definedName name="MTOT02.110.2806_1" localSheetId="5">[6]MEMORIAL!#REF!</definedName>
    <definedName name="MTOT02.110.2806_1">[6]MEMORIAL!#REF!</definedName>
    <definedName name="MTOT02.110.2868" localSheetId="3">[5]MEMORIAL!#REF!</definedName>
    <definedName name="MTOT02.110.2868" localSheetId="5">[5]MEMORIAL!#REF!</definedName>
    <definedName name="MTOT02.110.2868">[5]MEMORIAL!#REF!</definedName>
    <definedName name="MTOT02.110.2868_1" localSheetId="3">[6]MEMORIAL!#REF!</definedName>
    <definedName name="MTOT02.110.2868_1" localSheetId="5">[6]MEMORIAL!#REF!</definedName>
    <definedName name="MTOT02.110.2868_1">[6]MEMORIAL!#REF!</definedName>
    <definedName name="MTOT02.110.3856" localSheetId="3">[5]MEMORIAL!#REF!</definedName>
    <definedName name="MTOT02.110.3856" localSheetId="5">[5]MEMORIAL!#REF!</definedName>
    <definedName name="MTOT02.110.3856">[5]MEMORIAL!#REF!</definedName>
    <definedName name="MTOT02.110.3856_1" localSheetId="3">[6]MEMORIAL!#REF!</definedName>
    <definedName name="MTOT02.110.3856_1" localSheetId="5">[6]MEMORIAL!#REF!</definedName>
    <definedName name="MTOT02.110.3856_1">[6]MEMORIAL!#REF!</definedName>
    <definedName name="MTOT02.110.3908" localSheetId="3">[5]MEMORIAL!#REF!</definedName>
    <definedName name="MTOT02.110.3908" localSheetId="5">[5]MEMORIAL!#REF!</definedName>
    <definedName name="MTOT02.110.3908">[5]MEMORIAL!#REF!</definedName>
    <definedName name="MTOT02.110.3908_1" localSheetId="3">[6]MEMORIAL!#REF!</definedName>
    <definedName name="MTOT02.110.3908_1" localSheetId="5">[6]MEMORIAL!#REF!</definedName>
    <definedName name="MTOT02.110.3908_1">[6]MEMORIAL!#REF!</definedName>
    <definedName name="MTOT02.110.3926" localSheetId="3">[5]MEMORIAL!#REF!</definedName>
    <definedName name="MTOT02.110.3926" localSheetId="5">[5]MEMORIAL!#REF!</definedName>
    <definedName name="MTOT02.110.3926">[5]MEMORIAL!#REF!</definedName>
    <definedName name="MTOT02.110.3926_1" localSheetId="3">[6]MEMORIAL!#REF!</definedName>
    <definedName name="MTOT02.110.3926_1" localSheetId="5">[6]MEMORIAL!#REF!</definedName>
    <definedName name="MTOT02.110.3926_1">[6]MEMORIAL!#REF!</definedName>
    <definedName name="MTOT02.110.4288" localSheetId="3">[5]MEMORIAL!#REF!</definedName>
    <definedName name="MTOT02.110.4288" localSheetId="5">[5]MEMORIAL!#REF!</definedName>
    <definedName name="MTOT02.110.4288">[5]MEMORIAL!#REF!</definedName>
    <definedName name="MTOT02.110.4288_1" localSheetId="3">[6]MEMORIAL!#REF!</definedName>
    <definedName name="MTOT02.110.4288_1" localSheetId="5">[6]MEMORIAL!#REF!</definedName>
    <definedName name="MTOT02.110.4288_1">[6]MEMORIAL!#REF!</definedName>
    <definedName name="MTOT02.110.4296" localSheetId="3">[5]MEMORIAL!#REF!</definedName>
    <definedName name="MTOT02.110.4296" localSheetId="5">[5]MEMORIAL!#REF!</definedName>
    <definedName name="MTOT02.110.4296">[5]MEMORIAL!#REF!</definedName>
    <definedName name="MTOT02.110.4296_1" localSheetId="3">[6]MEMORIAL!#REF!</definedName>
    <definedName name="MTOT02.110.4296_1" localSheetId="5">[6]MEMORIAL!#REF!</definedName>
    <definedName name="MTOT02.110.4296_1">[6]MEMORIAL!#REF!</definedName>
    <definedName name="MTOT02.110.4308" localSheetId="3">[5]MEMORIAL!#REF!</definedName>
    <definedName name="MTOT02.110.4308" localSheetId="5">[5]MEMORIAL!#REF!</definedName>
    <definedName name="MTOT02.110.4308">[5]MEMORIAL!#REF!</definedName>
    <definedName name="MTOT02.110.4308_1" localSheetId="3">[6]MEMORIAL!#REF!</definedName>
    <definedName name="MTOT02.110.4308_1" localSheetId="5">[6]MEMORIAL!#REF!</definedName>
    <definedName name="MTOT02.110.4308_1">[6]MEMORIAL!#REF!</definedName>
    <definedName name="MTOT02.110.4312" localSheetId="3">[5]MEMORIAL!#REF!</definedName>
    <definedName name="MTOT02.110.4312" localSheetId="5">[5]MEMORIAL!#REF!</definedName>
    <definedName name="MTOT02.110.4312">[5]MEMORIAL!#REF!</definedName>
    <definedName name="MTOT02.110.4312_1" localSheetId="3">[6]MEMORIAL!#REF!</definedName>
    <definedName name="MTOT02.110.4312_1" localSheetId="5">[6]MEMORIAL!#REF!</definedName>
    <definedName name="MTOT02.110.4312_1">[6]MEMORIAL!#REF!</definedName>
    <definedName name="MTOT02.110.4320" localSheetId="3">[5]MEMORIAL!#REF!</definedName>
    <definedName name="MTOT02.110.4320" localSheetId="5">[5]MEMORIAL!#REF!</definedName>
    <definedName name="MTOT02.110.4320">[5]MEMORIAL!#REF!</definedName>
    <definedName name="MTOT02.110.4320_1" localSheetId="3">[6]MEMORIAL!#REF!</definedName>
    <definedName name="MTOT02.110.4320_1" localSheetId="5">[6]MEMORIAL!#REF!</definedName>
    <definedName name="MTOT02.110.4320_1">[6]MEMORIAL!#REF!</definedName>
    <definedName name="MTOT02.110.4780" localSheetId="3">[5]MEMORIAL!#REF!</definedName>
    <definedName name="MTOT02.110.4780" localSheetId="5">[5]MEMORIAL!#REF!</definedName>
    <definedName name="MTOT02.110.4780">[5]MEMORIAL!#REF!</definedName>
    <definedName name="MTOT02.110.4780_1" localSheetId="3">[6]MEMORIAL!#REF!</definedName>
    <definedName name="MTOT02.110.4780_1" localSheetId="5">[6]MEMORIAL!#REF!</definedName>
    <definedName name="MTOT02.110.4780_1">[6]MEMORIAL!#REF!</definedName>
    <definedName name="MTOT02.110.610" localSheetId="3">[5]MEMORIAL!#REF!</definedName>
    <definedName name="MTOT02.110.610" localSheetId="5">[5]MEMORIAL!#REF!</definedName>
    <definedName name="MTOT02.110.610">[5]MEMORIAL!#REF!</definedName>
    <definedName name="MTOT02.110.610_1" localSheetId="3">[6]MEMORIAL!#REF!</definedName>
    <definedName name="MTOT02.110.610_1" localSheetId="5">[6]MEMORIAL!#REF!</definedName>
    <definedName name="MTOT02.110.610_1">[6]MEMORIAL!#REF!</definedName>
    <definedName name="MTOT02.120.0050" localSheetId="3">[5]MEMORIAL!#REF!</definedName>
    <definedName name="MTOT02.120.0050" localSheetId="5">[5]MEMORIAL!#REF!</definedName>
    <definedName name="MTOT02.120.0050">[5]MEMORIAL!#REF!</definedName>
    <definedName name="MTOT02.120.0050_1" localSheetId="3">[6]MEMORIAL!#REF!</definedName>
    <definedName name="MTOT02.120.0050_1" localSheetId="5">[6]MEMORIAL!#REF!</definedName>
    <definedName name="MTOT02.120.0050_1">[6]MEMORIAL!#REF!</definedName>
    <definedName name="MTOT02.120.0060" localSheetId="3">[5]MEMORIAL!#REF!</definedName>
    <definedName name="MTOT02.120.0060" localSheetId="5">[5]MEMORIAL!#REF!</definedName>
    <definedName name="MTOT02.120.0060">[5]MEMORIAL!#REF!</definedName>
    <definedName name="MTOT02.120.0060_1" localSheetId="3">[6]MEMORIAL!#REF!</definedName>
    <definedName name="MTOT02.120.0060_1" localSheetId="5">[6]MEMORIAL!#REF!</definedName>
    <definedName name="MTOT02.120.0060_1">[6]MEMORIAL!#REF!</definedName>
    <definedName name="MTOT02.120.0140" localSheetId="3">[5]MEMORIAL!#REF!</definedName>
    <definedName name="MTOT02.120.0140" localSheetId="5">[5]MEMORIAL!#REF!</definedName>
    <definedName name="MTOT02.120.0140">[5]MEMORIAL!#REF!</definedName>
    <definedName name="MTOT02.120.0140_1" localSheetId="3">[6]MEMORIAL!#REF!</definedName>
    <definedName name="MTOT02.120.0140_1" localSheetId="5">[6]MEMORIAL!#REF!</definedName>
    <definedName name="MTOT02.120.0140_1">[6]MEMORIAL!#REF!</definedName>
    <definedName name="MTOT02.130.0070" localSheetId="3">[5]MEMORIAL!#REF!</definedName>
    <definedName name="MTOT02.130.0070" localSheetId="5">[5]MEMORIAL!#REF!</definedName>
    <definedName name="MTOT02.130.0070">[5]MEMORIAL!#REF!</definedName>
    <definedName name="MTOT02.130.0070_1" localSheetId="3">[6]MEMORIAL!#REF!</definedName>
    <definedName name="MTOT02.130.0070_1" localSheetId="5">[6]MEMORIAL!#REF!</definedName>
    <definedName name="MTOT02.130.0070_1">[6]MEMORIAL!#REF!</definedName>
    <definedName name="MTOT02.130.0080" localSheetId="3">[5]MEMORIAL!#REF!</definedName>
    <definedName name="MTOT02.130.0080" localSheetId="5">[5]MEMORIAL!#REF!</definedName>
    <definedName name="MTOT02.130.0080">[5]MEMORIAL!#REF!</definedName>
    <definedName name="MTOT02.130.0080_1" localSheetId="3">[6]MEMORIAL!#REF!</definedName>
    <definedName name="MTOT02.130.0080_1" localSheetId="5">[6]MEMORIAL!#REF!</definedName>
    <definedName name="MTOT02.130.0080_1">[6]MEMORIAL!#REF!</definedName>
    <definedName name="MTOT02.130.0100" localSheetId="3">[5]MEMORIAL!#REF!</definedName>
    <definedName name="MTOT02.130.0100" localSheetId="5">[5]MEMORIAL!#REF!</definedName>
    <definedName name="MTOT02.130.0100">[5]MEMORIAL!#REF!</definedName>
    <definedName name="MTOT02.130.0100_1" localSheetId="3">[6]MEMORIAL!#REF!</definedName>
    <definedName name="MTOT02.130.0100_1" localSheetId="5">[6]MEMORIAL!#REF!</definedName>
    <definedName name="MTOT02.130.0100_1">[6]MEMORIAL!#REF!</definedName>
    <definedName name="MTOT02.140.0030" localSheetId="3">[5]MEMORIAL!#REF!</definedName>
    <definedName name="MTOT02.140.0030" localSheetId="5">[5]MEMORIAL!#REF!</definedName>
    <definedName name="MTOT02.140.0030">[5]MEMORIAL!#REF!</definedName>
    <definedName name="MTOT02.140.0030_1" localSheetId="3">[6]MEMORIAL!#REF!</definedName>
    <definedName name="MTOT02.140.0030_1" localSheetId="5">[6]MEMORIAL!#REF!</definedName>
    <definedName name="MTOT02.140.0030_1">[6]MEMORIAL!#REF!</definedName>
    <definedName name="MTOT02.140.0080" localSheetId="3">[5]MEMORIAL!#REF!</definedName>
    <definedName name="MTOT02.140.0080" localSheetId="5">[5]MEMORIAL!#REF!</definedName>
    <definedName name="MTOT02.140.0080">[5]MEMORIAL!#REF!</definedName>
    <definedName name="MTOT02.140.0080_1" localSheetId="3">[6]MEMORIAL!#REF!</definedName>
    <definedName name="MTOT02.140.0080_1" localSheetId="5">[6]MEMORIAL!#REF!</definedName>
    <definedName name="MTOT02.140.0080_1">[6]MEMORIAL!#REF!</definedName>
    <definedName name="MTOT02.140.0090" localSheetId="3">[5]MEMORIAL!#REF!</definedName>
    <definedName name="MTOT02.140.0090" localSheetId="5">[5]MEMORIAL!#REF!</definedName>
    <definedName name="MTOT02.140.0090">[5]MEMORIAL!#REF!</definedName>
    <definedName name="MTOT02.140.0090_1" localSheetId="3">[6]MEMORIAL!#REF!</definedName>
    <definedName name="MTOT02.140.0090_1" localSheetId="5">[6]MEMORIAL!#REF!</definedName>
    <definedName name="MTOT02.140.0090_1">[6]MEMORIAL!#REF!</definedName>
    <definedName name="MTOT02.160.0010" localSheetId="3">[5]MEMORIAL!#REF!</definedName>
    <definedName name="MTOT02.160.0010" localSheetId="5">[5]MEMORIAL!#REF!</definedName>
    <definedName name="MTOT02.160.0010">[5]MEMORIAL!#REF!</definedName>
    <definedName name="MTOT02.160.0010_1" localSheetId="3">[6]MEMORIAL!#REF!</definedName>
    <definedName name="MTOT02.160.0010_1" localSheetId="5">[6]MEMORIAL!#REF!</definedName>
    <definedName name="MTOT02.160.0010_1">[6]MEMORIAL!#REF!</definedName>
    <definedName name="MTOT02.160.0110" localSheetId="3">[5]MEMORIAL!#REF!</definedName>
    <definedName name="MTOT02.160.0110" localSheetId="5">[5]MEMORIAL!#REF!</definedName>
    <definedName name="MTOT02.160.0110">[5]MEMORIAL!#REF!</definedName>
    <definedName name="MTOT02.160.0110_1" localSheetId="3">[6]MEMORIAL!#REF!</definedName>
    <definedName name="MTOT02.160.0110_1" localSheetId="5">[6]MEMORIAL!#REF!</definedName>
    <definedName name="MTOT02.160.0110_1">[6]MEMORIAL!#REF!</definedName>
    <definedName name="MTOT02.180.0010" localSheetId="3">[5]MEMORIAL!#REF!</definedName>
    <definedName name="MTOT02.180.0010" localSheetId="5">[5]MEMORIAL!#REF!</definedName>
    <definedName name="MTOT02.180.0010">[5]MEMORIAL!#REF!</definedName>
    <definedName name="MTOT02.180.0010_1" localSheetId="3">[6]MEMORIAL!#REF!</definedName>
    <definedName name="MTOT02.180.0010_1" localSheetId="5">[6]MEMORIAL!#REF!</definedName>
    <definedName name="MTOT02.180.0010_1">[6]MEMORIAL!#REF!</definedName>
    <definedName name="MTOT02.210.0020" localSheetId="3">[5]MEMORIAL!#REF!</definedName>
    <definedName name="MTOT02.210.0020" localSheetId="5">[5]MEMORIAL!#REF!</definedName>
    <definedName name="MTOT02.210.0020">[5]MEMORIAL!#REF!</definedName>
    <definedName name="MTOT02.210.0020_1" localSheetId="3">[6]MEMORIAL!#REF!</definedName>
    <definedName name="MTOT02.210.0020_1" localSheetId="5">[6]MEMORIAL!#REF!</definedName>
    <definedName name="MTOT02.210.0020_1">[6]MEMORIAL!#REF!</definedName>
    <definedName name="MTOT02.210.0030" localSheetId="3">[5]MEMORIAL!#REF!</definedName>
    <definedName name="MTOT02.210.0030" localSheetId="5">[5]MEMORIAL!#REF!</definedName>
    <definedName name="MTOT02.210.0030">[5]MEMORIAL!#REF!</definedName>
    <definedName name="MTOT02.210.0030_1" localSheetId="3">[6]MEMORIAL!#REF!</definedName>
    <definedName name="MTOT02.210.0030_1" localSheetId="5">[6]MEMORIAL!#REF!</definedName>
    <definedName name="MTOT02.210.0030_1">[6]MEMORIAL!#REF!</definedName>
    <definedName name="MTOT02.210.0090" localSheetId="3">[5]MEMORIAL!#REF!</definedName>
    <definedName name="MTOT02.210.0090" localSheetId="5">[5]MEMORIAL!#REF!</definedName>
    <definedName name="MTOT02.210.0090">[5]MEMORIAL!#REF!</definedName>
    <definedName name="MTOT02.210.0090_1" localSheetId="3">[6]MEMORIAL!#REF!</definedName>
    <definedName name="MTOT02.210.0090_1" localSheetId="5">[6]MEMORIAL!#REF!</definedName>
    <definedName name="MTOT02.210.0090_1">[6]MEMORIAL!#REF!</definedName>
    <definedName name="MTOT02.210.0110" localSheetId="3">[5]MEMORIAL!#REF!</definedName>
    <definedName name="MTOT02.210.0110" localSheetId="5">[5]MEMORIAL!#REF!</definedName>
    <definedName name="MTOT02.210.0110">[5]MEMORIAL!#REF!</definedName>
    <definedName name="MTOT02.210.0110_1" localSheetId="3">[6]MEMORIAL!#REF!</definedName>
    <definedName name="MTOT02.210.0110_1" localSheetId="5">[6]MEMORIAL!#REF!</definedName>
    <definedName name="MTOT02.210.0110_1">[6]MEMORIAL!#REF!</definedName>
    <definedName name="MTOT02.210.0310" localSheetId="3">[5]MEMORIAL!#REF!</definedName>
    <definedName name="MTOT02.210.0310" localSheetId="5">[5]MEMORIAL!#REF!</definedName>
    <definedName name="MTOT02.210.0310">[5]MEMORIAL!#REF!</definedName>
    <definedName name="MTOT02.210.0310_1" localSheetId="3">[6]MEMORIAL!#REF!</definedName>
    <definedName name="MTOT02.210.0310_1" localSheetId="5">[6]MEMORIAL!#REF!</definedName>
    <definedName name="MTOT02.210.0310_1">[6]MEMORIAL!#REF!</definedName>
    <definedName name="MTOT02.210.0340" localSheetId="3">[5]MEMORIAL!#REF!</definedName>
    <definedName name="MTOT02.210.0340" localSheetId="5">[5]MEMORIAL!#REF!</definedName>
    <definedName name="MTOT02.210.0340">[5]MEMORIAL!#REF!</definedName>
    <definedName name="MTOT02.210.0340_1" localSheetId="3">[6]MEMORIAL!#REF!</definedName>
    <definedName name="MTOT02.210.0340_1" localSheetId="5">[6]MEMORIAL!#REF!</definedName>
    <definedName name="MTOT02.210.0340_1">[6]MEMORIAL!#REF!</definedName>
    <definedName name="MTOT02.210.0350" localSheetId="3">[5]MEMORIAL!#REF!</definedName>
    <definedName name="MTOT02.210.0350" localSheetId="5">[5]MEMORIAL!#REF!</definedName>
    <definedName name="MTOT02.210.0350">[5]MEMORIAL!#REF!</definedName>
    <definedName name="MTOT02.210.0350_1" localSheetId="3">[6]MEMORIAL!#REF!</definedName>
    <definedName name="MTOT02.210.0350_1" localSheetId="5">[6]MEMORIAL!#REF!</definedName>
    <definedName name="MTOT02.210.0350_1">[6]MEMORIAL!#REF!</definedName>
    <definedName name="MTOT02.210.0360" localSheetId="3">[5]MEMORIAL!#REF!</definedName>
    <definedName name="MTOT02.210.0360" localSheetId="5">[5]MEMORIAL!#REF!</definedName>
    <definedName name="MTOT02.210.0360">[5]MEMORIAL!#REF!</definedName>
    <definedName name="MTOT02.210.0360_1" localSheetId="3">[6]MEMORIAL!#REF!</definedName>
    <definedName name="MTOT02.210.0360_1" localSheetId="5">[6]MEMORIAL!#REF!</definedName>
    <definedName name="MTOT02.210.0360_1">[6]MEMORIAL!#REF!</definedName>
    <definedName name="MTOT02.210.0370" localSheetId="3">[5]MEMORIAL!#REF!</definedName>
    <definedName name="MTOT02.210.0370" localSheetId="5">[5]MEMORIAL!#REF!</definedName>
    <definedName name="MTOT02.210.0370">[5]MEMORIAL!#REF!</definedName>
    <definedName name="MTOT02.210.0370_1" localSheetId="3">[6]MEMORIAL!#REF!</definedName>
    <definedName name="MTOT02.210.0370_1" localSheetId="5">[6]MEMORIAL!#REF!</definedName>
    <definedName name="MTOT02.210.0370_1">[6]MEMORIAL!#REF!</definedName>
    <definedName name="MTOT02.210.0380" localSheetId="3">[5]MEMORIAL!#REF!</definedName>
    <definedName name="MTOT02.210.0380" localSheetId="5">[5]MEMORIAL!#REF!</definedName>
    <definedName name="MTOT02.210.0380">[5]MEMORIAL!#REF!</definedName>
    <definedName name="MTOT02.210.0380_1" localSheetId="3">[6]MEMORIAL!#REF!</definedName>
    <definedName name="MTOT02.210.0380_1" localSheetId="5">[6]MEMORIAL!#REF!</definedName>
    <definedName name="MTOT02.210.0380_1">[6]MEMORIAL!#REF!</definedName>
    <definedName name="MTOT02.210.1620" localSheetId="3">[5]MEMORIAL!#REF!</definedName>
    <definedName name="MTOT02.210.1620" localSheetId="5">[5]MEMORIAL!#REF!</definedName>
    <definedName name="MTOT02.210.1620">[5]MEMORIAL!#REF!</definedName>
    <definedName name="MTOT02.210.1620_1" localSheetId="3">[6]MEMORIAL!#REF!</definedName>
    <definedName name="MTOT02.210.1620_1" localSheetId="5">[6]MEMORIAL!#REF!</definedName>
    <definedName name="MTOT02.210.1620_1">[6]MEMORIAL!#REF!</definedName>
    <definedName name="MTOT02.210.1625" localSheetId="3">[5]MEMORIAL!#REF!</definedName>
    <definedName name="MTOT02.210.1625" localSheetId="5">[5]MEMORIAL!#REF!</definedName>
    <definedName name="MTOT02.210.1625">[5]MEMORIAL!#REF!</definedName>
    <definedName name="MTOT02.210.1625_1" localSheetId="3">[6]MEMORIAL!#REF!</definedName>
    <definedName name="MTOT02.210.1625_1" localSheetId="5">[6]MEMORIAL!#REF!</definedName>
    <definedName name="MTOT02.210.1625_1">[6]MEMORIAL!#REF!</definedName>
    <definedName name="MTOT02.210.1635" localSheetId="3">[5]MEMORIAL!#REF!</definedName>
    <definedName name="MTOT02.210.1635" localSheetId="5">[5]MEMORIAL!#REF!</definedName>
    <definedName name="MTOT02.210.1635">[5]MEMORIAL!#REF!</definedName>
    <definedName name="MTOT02.210.1635_1" localSheetId="3">[6]MEMORIAL!#REF!</definedName>
    <definedName name="MTOT02.210.1635_1" localSheetId="5">[6]MEMORIAL!#REF!</definedName>
    <definedName name="MTOT02.210.1635_1">[6]MEMORIAL!#REF!</definedName>
    <definedName name="MTOT02.210.1637" localSheetId="3">[5]MEMORIAL!#REF!</definedName>
    <definedName name="MTOT02.210.1637" localSheetId="5">[5]MEMORIAL!#REF!</definedName>
    <definedName name="MTOT02.210.1637">[5]MEMORIAL!#REF!</definedName>
    <definedName name="MTOT02.210.1637_1" localSheetId="3">[6]MEMORIAL!#REF!</definedName>
    <definedName name="MTOT02.210.1637_1" localSheetId="5">[6]MEMORIAL!#REF!</definedName>
    <definedName name="MTOT02.210.1637_1">[6]MEMORIAL!#REF!</definedName>
    <definedName name="MTOT02.2140." localSheetId="3">[5]MEMORIAL!#REF!</definedName>
    <definedName name="MTOT02.2140." localSheetId="5">[5]MEMORIAL!#REF!</definedName>
    <definedName name="MTOT02.2140.">[5]MEMORIAL!#REF!</definedName>
    <definedName name="MTOT02.2140._1" localSheetId="3">[6]MEMORIAL!#REF!</definedName>
    <definedName name="MTOT02.2140._1" localSheetId="5">[6]MEMORIAL!#REF!</definedName>
    <definedName name="MTOT02.2140._1">[6]MEMORIAL!#REF!</definedName>
    <definedName name="MTOT03.020.0020" localSheetId="3">[5]MEMORIAL!#REF!</definedName>
    <definedName name="MTOT03.020.0020" localSheetId="5">[5]MEMORIAL!#REF!</definedName>
    <definedName name="MTOT03.020.0020">[5]MEMORIAL!#REF!</definedName>
    <definedName name="MTOT03.020.0020_1" localSheetId="3">[6]MEMORIAL!#REF!</definedName>
    <definedName name="MTOT03.020.0020_1" localSheetId="5">[6]MEMORIAL!#REF!</definedName>
    <definedName name="MTOT03.020.0020_1">[6]MEMORIAL!#REF!</definedName>
    <definedName name="MTOT05.150.0830" localSheetId="3">[5]MEMORIAL!#REF!</definedName>
    <definedName name="MTOT05.150.0830" localSheetId="5">[5]MEMORIAL!#REF!</definedName>
    <definedName name="MTOT05.150.0830">[5]MEMORIAL!#REF!</definedName>
    <definedName name="MTOT05.150.0830_1" localSheetId="3">[6]MEMORIAL!#REF!</definedName>
    <definedName name="MTOT05.150.0830_1" localSheetId="5">[6]MEMORIAL!#REF!</definedName>
    <definedName name="MTOT05.150.0830_1">[6]MEMORIAL!#REF!</definedName>
    <definedName name="MTOT05.150.0840" localSheetId="3">[5]MEMORIAL!#REF!</definedName>
    <definedName name="MTOT05.150.0840" localSheetId="5">[5]MEMORIAL!#REF!</definedName>
    <definedName name="MTOT05.150.0840">[5]MEMORIAL!#REF!</definedName>
    <definedName name="MTOT05.150.0840_1" localSheetId="3">[6]MEMORIAL!#REF!</definedName>
    <definedName name="MTOT05.150.0840_1" localSheetId="5">[6]MEMORIAL!#REF!</definedName>
    <definedName name="MTOT05.150.0840_1">[6]MEMORIAL!#REF!</definedName>
    <definedName name="MTOTCOTADO01" localSheetId="3">[5]MEMORIAL!#REF!</definedName>
    <definedName name="MTOTCOTADO01" localSheetId="5">[5]MEMORIAL!#REF!</definedName>
    <definedName name="MTOTCOTADO01">[5]MEMORIAL!#REF!</definedName>
    <definedName name="MTOTCOTADO01_1" localSheetId="3">[6]MEMORIAL!#REF!</definedName>
    <definedName name="MTOTCOTADO01_1" localSheetId="5">[6]MEMORIAL!#REF!</definedName>
    <definedName name="MTOTCOTADO01_1">[6]MEMORIAL!#REF!</definedName>
    <definedName name="MTOTCOTADO02" localSheetId="3">[5]MEMORIAL!#REF!</definedName>
    <definedName name="MTOTCOTADO02" localSheetId="5">[5]MEMORIAL!#REF!</definedName>
    <definedName name="MTOTCOTADO02">[5]MEMORIAL!#REF!</definedName>
    <definedName name="MTOTCOTADO02_1" localSheetId="3">[6]MEMORIAL!#REF!</definedName>
    <definedName name="MTOTCOTADO02_1" localSheetId="5">[6]MEMORIAL!#REF!</definedName>
    <definedName name="MTOTCOTADO02_1">[6]MEMORIAL!#REF!</definedName>
    <definedName name="MTOTCOTADO03" localSheetId="3">[5]MEMORIAL!#REF!</definedName>
    <definedName name="MTOTCOTADO03" localSheetId="5">[5]MEMORIAL!#REF!</definedName>
    <definedName name="MTOTCOTADO03">[5]MEMORIAL!#REF!</definedName>
    <definedName name="MTOTCOTADO03_1" localSheetId="3">[6]MEMORIAL!#REF!</definedName>
    <definedName name="MTOTCOTADO03_1" localSheetId="5">[6]MEMORIAL!#REF!</definedName>
    <definedName name="MTOTCOTADO03_1">[6]MEMORIAL!#REF!</definedName>
    <definedName name="MTOTCOTADO04" localSheetId="3">[5]MEMORIAL!#REF!</definedName>
    <definedName name="MTOTCOTADO04" localSheetId="5">[5]MEMORIAL!#REF!</definedName>
    <definedName name="MTOTCOTADO04">[5]MEMORIAL!#REF!</definedName>
    <definedName name="MTOTCOTADO04_1" localSheetId="3">[6]MEMORIAL!#REF!</definedName>
    <definedName name="MTOTCOTADO04_1" localSheetId="5">[6]MEMORIAL!#REF!</definedName>
    <definedName name="MTOTCOTADO04_1">[6]MEMORIAL!#REF!</definedName>
    <definedName name="MTOTCOTADO05" localSheetId="3">[5]MEMORIAL!#REF!</definedName>
    <definedName name="MTOTCOTADO05" localSheetId="5">[5]MEMORIAL!#REF!</definedName>
    <definedName name="MTOTCOTADO05">[5]MEMORIAL!#REF!</definedName>
    <definedName name="MTOTCOTADO05_1" localSheetId="3">[6]MEMORIAL!#REF!</definedName>
    <definedName name="MTOTCOTADO05_1" localSheetId="5">[6]MEMORIAL!#REF!</definedName>
    <definedName name="MTOTCOTADO05_1">[6]MEMORIAL!#REF!</definedName>
    <definedName name="MTOTCOTADO21" localSheetId="3">[2]MEMORIAL!#REF!</definedName>
    <definedName name="MTOTCOTADO21" localSheetId="5">[2]MEMORIAL!#REF!</definedName>
    <definedName name="MTOTCOTADO21">[2]MEMORIAL!#REF!</definedName>
    <definedName name="MTOTCOTADO21_1" localSheetId="3">[2]MEMORIAL!#REF!</definedName>
    <definedName name="MTOTCOTADO21_1" localSheetId="5">[2]MEMORIAL!#REF!</definedName>
    <definedName name="MTOTCOTADO21_1">[2]MEMORIAL!#REF!</definedName>
    <definedName name="MTOTVERBA" localSheetId="3">[2]MEMORIAL!#REF!</definedName>
    <definedName name="MTOTVERBA" localSheetId="5">[2]MEMORIAL!#REF!</definedName>
    <definedName name="MTOTVERBA">[2]MEMORIAL!#REF!</definedName>
    <definedName name="MTOTVERBA_1" localSheetId="3">[2]MEMORIAL!#REF!</definedName>
    <definedName name="MTOTVERBA_1" localSheetId="5">[2]MEMORIAL!#REF!</definedName>
    <definedName name="MTOTVERBA_1">[2]MEMORIAL!#REF!</definedName>
    <definedName name="PARALELO" localSheetId="7">#REF!</definedName>
    <definedName name="PARALELO" localSheetId="3">#REF!</definedName>
    <definedName name="PARALELO" localSheetId="5">#REF!</definedName>
    <definedName name="PARALELO" localSheetId="6">#REF!</definedName>
    <definedName name="PARALELO">#REF!</definedName>
    <definedName name="PARALELO_1" localSheetId="3">#REF!</definedName>
    <definedName name="PARALELO_1" localSheetId="5">#REF!</definedName>
    <definedName name="PARALELO_1">#REF!</definedName>
    <definedName name="RAH" localSheetId="3">#REF!</definedName>
    <definedName name="RAH" localSheetId="5">#REF!</definedName>
    <definedName name="RAH">#REF!</definedName>
    <definedName name="RAH_1" localSheetId="3">#REF!</definedName>
    <definedName name="RAH_1" localSheetId="5">#REF!</definedName>
    <definedName name="RAH_1">#REF!</definedName>
    <definedName name="rfv" localSheetId="3">#REF!</definedName>
    <definedName name="rfv" localSheetId="5">#REF!</definedName>
    <definedName name="rfv">#REF!</definedName>
    <definedName name="rfv_1" localSheetId="3">#REF!</definedName>
    <definedName name="rfv_1" localSheetId="5">#REF!</definedName>
    <definedName name="rfv_1">#REF!</definedName>
    <definedName name="rpa" localSheetId="3">#REF!</definedName>
    <definedName name="rpa" localSheetId="5">#REF!</definedName>
    <definedName name="rpa">#REF!</definedName>
    <definedName name="rpa_1" localSheetId="3">#REF!</definedName>
    <definedName name="rpa_1" localSheetId="5">#REF!</definedName>
    <definedName name="rpa_1">#REF!</definedName>
    <definedName name="rpb" localSheetId="3">#REF!</definedName>
    <definedName name="rpb" localSheetId="5">#REF!</definedName>
    <definedName name="rpb">#REF!</definedName>
    <definedName name="rpb_1" localSheetId="3">#REF!</definedName>
    <definedName name="rpb_1" localSheetId="5">#REF!</definedName>
    <definedName name="rpb_1">#REF!</definedName>
    <definedName name="rpp" localSheetId="3">#REF!</definedName>
    <definedName name="rpp" localSheetId="5">#REF!</definedName>
    <definedName name="rpp">#REF!</definedName>
    <definedName name="rpp_1" localSheetId="3">#REF!</definedName>
    <definedName name="rpp_1" localSheetId="5">#REF!</definedName>
    <definedName name="rpp_1">#REF!</definedName>
    <definedName name="SCOD02.010.0020" localSheetId="3">#REF!</definedName>
    <definedName name="SCOD02.010.0020" localSheetId="5">#REF!</definedName>
    <definedName name="SCOD02.010.0020">#REF!</definedName>
    <definedName name="SCOD02.010.0020_1" localSheetId="3">#REF!</definedName>
    <definedName name="SCOD02.010.0020_1" localSheetId="5">#REF!</definedName>
    <definedName name="SCOD02.010.0020_1">#REF!</definedName>
    <definedName name="SCOD02.010.0050" localSheetId="3">[5]MEMORIAL!#REF!</definedName>
    <definedName name="SCOD02.010.0050" localSheetId="5">[5]MEMORIAL!#REF!</definedName>
    <definedName name="SCOD02.010.0050">[5]MEMORIAL!#REF!</definedName>
    <definedName name="SCOD02.010.0050_1" localSheetId="3">[6]MEMORIAL!#REF!</definedName>
    <definedName name="SCOD02.010.0050_1" localSheetId="5">[6]MEMORIAL!#REF!</definedName>
    <definedName name="SCOD02.010.0050_1">[6]MEMORIAL!#REF!</definedName>
    <definedName name="SCOD02.010.0065" localSheetId="3">[5]MEMORIAL!#REF!</definedName>
    <definedName name="SCOD02.010.0065" localSheetId="5">[5]MEMORIAL!#REF!</definedName>
    <definedName name="SCOD02.010.0065">[5]MEMORIAL!#REF!</definedName>
    <definedName name="SCOD02.010.0065_1" localSheetId="3">[6]MEMORIAL!#REF!</definedName>
    <definedName name="SCOD02.010.0065_1" localSheetId="5">[6]MEMORIAL!#REF!</definedName>
    <definedName name="SCOD02.010.0065_1">[6]MEMORIAL!#REF!</definedName>
    <definedName name="SCOD02.010.0130" localSheetId="3">[5]MEMORIAL!#REF!</definedName>
    <definedName name="SCOD02.010.0130" localSheetId="5">[5]MEMORIAL!#REF!</definedName>
    <definedName name="SCOD02.010.0130">[5]MEMORIAL!#REF!</definedName>
    <definedName name="SCOD02.010.0130_1" localSheetId="3">[6]MEMORIAL!#REF!</definedName>
    <definedName name="SCOD02.010.0130_1" localSheetId="5">[6]MEMORIAL!#REF!</definedName>
    <definedName name="SCOD02.010.0130_1">[6]MEMORIAL!#REF!</definedName>
    <definedName name="SCOD03.010.0020" localSheetId="3">[5]MEMORIAL!#REF!</definedName>
    <definedName name="SCOD03.010.0020" localSheetId="5">[5]MEMORIAL!#REF!</definedName>
    <definedName name="SCOD03.010.0020">[5]MEMORIAL!#REF!</definedName>
    <definedName name="SCOD03.010.0020_1" localSheetId="3">[6]MEMORIAL!#REF!</definedName>
    <definedName name="SCOD03.010.0020_1" localSheetId="5">[6]MEMORIAL!#REF!</definedName>
    <definedName name="SCOD03.010.0020_1">[6]MEMORIAL!#REF!</definedName>
    <definedName name="SCOD03.010.0025" localSheetId="3">[5]MEMORIAL!#REF!</definedName>
    <definedName name="SCOD03.010.0025" localSheetId="5">[5]MEMORIAL!#REF!</definedName>
    <definedName name="SCOD03.010.0025">[5]MEMORIAL!#REF!</definedName>
    <definedName name="SCOD03.010.0025_1" localSheetId="3">[6]MEMORIAL!#REF!</definedName>
    <definedName name="SCOD03.010.0025_1" localSheetId="5">[6]MEMORIAL!#REF!</definedName>
    <definedName name="SCOD03.010.0025_1">[6]MEMORIAL!#REF!</definedName>
    <definedName name="SCOD03.010.0040" localSheetId="3">[5]MEMORIAL!#REF!</definedName>
    <definedName name="SCOD03.010.0040" localSheetId="5">[5]MEMORIAL!#REF!</definedName>
    <definedName name="SCOD03.010.0040">[5]MEMORIAL!#REF!</definedName>
    <definedName name="SCOD03.010.0040_1" localSheetId="3">[6]MEMORIAL!#REF!</definedName>
    <definedName name="SCOD03.010.0040_1" localSheetId="5">[6]MEMORIAL!#REF!</definedName>
    <definedName name="SCOD03.010.0040_1">[6]MEMORIAL!#REF!</definedName>
    <definedName name="SCOD03.010.0050" localSheetId="3">[5]MEMORIAL!#REF!</definedName>
    <definedName name="SCOD03.010.0050" localSheetId="5">[5]MEMORIAL!#REF!</definedName>
    <definedName name="SCOD03.010.0050">[5]MEMORIAL!#REF!</definedName>
    <definedName name="SCOD03.010.0050_1" localSheetId="3">[6]MEMORIAL!#REF!</definedName>
    <definedName name="SCOD03.010.0050_1" localSheetId="5">[6]MEMORIAL!#REF!</definedName>
    <definedName name="SCOD03.010.0050_1">[6]MEMORIAL!#REF!</definedName>
    <definedName name="SCOD03.010.0100" localSheetId="3">[5]MEMORIAL!#REF!</definedName>
    <definedName name="SCOD03.010.0100" localSheetId="5">[5]MEMORIAL!#REF!</definedName>
    <definedName name="SCOD03.010.0100">[5]MEMORIAL!#REF!</definedName>
    <definedName name="SCOD03.010.0100_1" localSheetId="3">[6]MEMORIAL!#REF!</definedName>
    <definedName name="SCOD03.010.0100_1" localSheetId="5">[6]MEMORIAL!#REF!</definedName>
    <definedName name="SCOD03.010.0100_1">[6]MEMORIAL!#REF!</definedName>
    <definedName name="SCOD03.010.0180" localSheetId="3">[5]MEMORIAL!#REF!</definedName>
    <definedName name="SCOD03.010.0180" localSheetId="5">[5]MEMORIAL!#REF!</definedName>
    <definedName name="SCOD03.010.0180">[5]MEMORIAL!#REF!</definedName>
    <definedName name="SCOD03.010.0180_1" localSheetId="3">[6]MEMORIAL!#REF!</definedName>
    <definedName name="SCOD03.010.0180_1" localSheetId="5">[6]MEMORIAL!#REF!</definedName>
    <definedName name="SCOD03.010.0180_1">[6]MEMORIAL!#REF!</definedName>
    <definedName name="SCOD03.010.0200" localSheetId="3">[5]MEMORIAL!#REF!</definedName>
    <definedName name="SCOD03.010.0200" localSheetId="5">[5]MEMORIAL!#REF!</definedName>
    <definedName name="SCOD03.010.0200">[5]MEMORIAL!#REF!</definedName>
    <definedName name="SCOD03.010.0200_1" localSheetId="3">[6]MEMORIAL!#REF!</definedName>
    <definedName name="SCOD03.010.0200_1" localSheetId="5">[6]MEMORIAL!#REF!</definedName>
    <definedName name="SCOD03.010.0200_1">[6]MEMORIAL!#REF!</definedName>
    <definedName name="SCOD04.010.0010" localSheetId="3">[3]MEMORIAL!#REF!</definedName>
    <definedName name="SCOD04.010.0010" localSheetId="5">[3]MEMORIAL!#REF!</definedName>
    <definedName name="SCOD04.010.0010">[3]MEMORIAL!#REF!</definedName>
    <definedName name="SCOD04.010.0010_1" localSheetId="3">[3]MEMORIAL!#REF!</definedName>
    <definedName name="SCOD04.010.0010_1" localSheetId="5">[3]MEMORIAL!#REF!</definedName>
    <definedName name="SCOD04.010.0010_1">[3]MEMORIAL!#REF!</definedName>
    <definedName name="SCOD04.010.0040" localSheetId="3">[3]MEMORIAL!#REF!</definedName>
    <definedName name="SCOD04.010.0040" localSheetId="5">[3]MEMORIAL!#REF!</definedName>
    <definedName name="SCOD04.010.0040">[3]MEMORIAL!#REF!</definedName>
    <definedName name="SCOD04.010.0040_1" localSheetId="3">[3]MEMORIAL!#REF!</definedName>
    <definedName name="SCOD04.010.0040_1" localSheetId="5">[3]MEMORIAL!#REF!</definedName>
    <definedName name="SCOD04.010.0040_1">[3]MEMORIAL!#REF!</definedName>
    <definedName name="SCOD04.010.0070" localSheetId="3">[3]MEMORIAL!#REF!</definedName>
    <definedName name="SCOD04.010.0070" localSheetId="5">[3]MEMORIAL!#REF!</definedName>
    <definedName name="SCOD04.010.0070">[3]MEMORIAL!#REF!</definedName>
    <definedName name="SCOD04.010.0070_1" localSheetId="3">[3]MEMORIAL!#REF!</definedName>
    <definedName name="SCOD04.010.0070_1" localSheetId="5">[3]MEMORIAL!#REF!</definedName>
    <definedName name="SCOD04.010.0070_1">[3]MEMORIAL!#REF!</definedName>
    <definedName name="SCOD04.010.0150" localSheetId="3">[3]MEMORIAL!#REF!</definedName>
    <definedName name="SCOD04.010.0150" localSheetId="5">[3]MEMORIAL!#REF!</definedName>
    <definedName name="SCOD04.010.0150">[3]MEMORIAL!#REF!</definedName>
    <definedName name="SCOD04.010.0150_1" localSheetId="3">[3]MEMORIAL!#REF!</definedName>
    <definedName name="SCOD04.010.0150_1" localSheetId="5">[3]MEMORIAL!#REF!</definedName>
    <definedName name="SCOD04.010.0150_1">[3]MEMORIAL!#REF!</definedName>
    <definedName name="SCOD04.010.0190" localSheetId="3">[3]MEMORIAL!#REF!</definedName>
    <definedName name="SCOD04.010.0190" localSheetId="5">[3]MEMORIAL!#REF!</definedName>
    <definedName name="SCOD04.010.0190">[3]MEMORIAL!#REF!</definedName>
    <definedName name="SCOD04.010.0190_1" localSheetId="3">[3]MEMORIAL!#REF!</definedName>
    <definedName name="SCOD04.010.0190_1" localSheetId="5">[3]MEMORIAL!#REF!</definedName>
    <definedName name="SCOD04.010.0190_1">[3]MEMORIAL!#REF!</definedName>
    <definedName name="SCOD04.010.0200" localSheetId="3">[3]MEMORIAL!#REF!</definedName>
    <definedName name="SCOD04.010.0200" localSheetId="5">[3]MEMORIAL!#REF!</definedName>
    <definedName name="SCOD04.010.0200">[3]MEMORIAL!#REF!</definedName>
    <definedName name="SCOD04.010.0200_1" localSheetId="3">[3]MEMORIAL!#REF!</definedName>
    <definedName name="SCOD04.010.0200_1" localSheetId="5">[3]MEMORIAL!#REF!</definedName>
    <definedName name="SCOD04.010.0200_1">[3]MEMORIAL!#REF!</definedName>
    <definedName name="SCOD04.010.0320" localSheetId="3">[5]MEMORIAL!#REF!</definedName>
    <definedName name="SCOD04.010.0320" localSheetId="5">[5]MEMORIAL!#REF!</definedName>
    <definedName name="SCOD04.010.0320">[5]MEMORIAL!#REF!</definedName>
    <definedName name="SCOD04.010.0320_1" localSheetId="3">[3]MEMORIAL!#REF!</definedName>
    <definedName name="SCOD04.010.0320_1" localSheetId="5">[3]MEMORIAL!#REF!</definedName>
    <definedName name="SCOD04.010.0320_1">[3]MEMORIAL!#REF!</definedName>
    <definedName name="SCOD04.010.0330" localSheetId="3">[5]MEMORIAL!#REF!</definedName>
    <definedName name="SCOD04.010.0330" localSheetId="5">[5]MEMORIAL!#REF!</definedName>
    <definedName name="SCOD04.010.0330">[5]MEMORIAL!#REF!</definedName>
    <definedName name="SCOD04.010.0330_1" localSheetId="3">[3]MEMORIAL!#REF!</definedName>
    <definedName name="SCOD04.010.0330_1" localSheetId="5">[3]MEMORIAL!#REF!</definedName>
    <definedName name="SCOD04.010.0330_1">[3]MEMORIAL!#REF!</definedName>
    <definedName name="SCOD04.010.0371" localSheetId="3">[5]MEMORIAL!#REF!</definedName>
    <definedName name="SCOD04.010.0371" localSheetId="5">[5]MEMORIAL!#REF!</definedName>
    <definedName name="SCOD04.010.0371">[5]MEMORIAL!#REF!</definedName>
    <definedName name="SCOD04.010.0371_1" localSheetId="3">[6]MEMORIAL!#REF!</definedName>
    <definedName name="SCOD04.010.0371_1" localSheetId="5">[6]MEMORIAL!#REF!</definedName>
    <definedName name="SCOD04.010.0371_1">[6]MEMORIAL!#REF!</definedName>
    <definedName name="SCOD04.010.0375" localSheetId="3">[5]MEMORIAL!#REF!</definedName>
    <definedName name="SCOD04.010.0375" localSheetId="5">[5]MEMORIAL!#REF!</definedName>
    <definedName name="SCOD04.010.0375">[5]MEMORIAL!#REF!</definedName>
    <definedName name="SCOD04.010.0375_1" localSheetId="3">[3]MEMORIAL!#REF!</definedName>
    <definedName name="SCOD04.010.0375_1" localSheetId="5">[3]MEMORIAL!#REF!</definedName>
    <definedName name="SCOD04.010.0375_1">[3]MEMORIAL!#REF!</definedName>
    <definedName name="SCOD04.010.0395" localSheetId="3">[5]MEMORIAL!#REF!</definedName>
    <definedName name="SCOD04.010.0395" localSheetId="5">[5]MEMORIAL!#REF!</definedName>
    <definedName name="SCOD04.010.0395">[5]MEMORIAL!#REF!</definedName>
    <definedName name="SCOD04.010.0395_1" localSheetId="3">[3]MEMORIAL!#REF!</definedName>
    <definedName name="SCOD04.010.0395_1" localSheetId="5">[3]MEMORIAL!#REF!</definedName>
    <definedName name="SCOD04.010.0395_1">[3]MEMORIAL!#REF!</definedName>
    <definedName name="SCOD04.010.0420" localSheetId="3">[3]MEMORIAL!#REF!</definedName>
    <definedName name="SCOD04.010.0420" localSheetId="5">[3]MEMORIAL!#REF!</definedName>
    <definedName name="SCOD04.010.0420">[3]MEMORIAL!#REF!</definedName>
    <definedName name="SCOD04.010.0420_1" localSheetId="3">[3]MEMORIAL!#REF!</definedName>
    <definedName name="SCOD04.010.0420_1" localSheetId="5">[3]MEMORIAL!#REF!</definedName>
    <definedName name="SCOD04.010.0420_1">[3]MEMORIAL!#REF!</definedName>
    <definedName name="SCOD04.010.0430" localSheetId="3">[3]MEMORIAL!#REF!</definedName>
    <definedName name="SCOD04.010.0430" localSheetId="5">[3]MEMORIAL!#REF!</definedName>
    <definedName name="SCOD04.010.0430">[3]MEMORIAL!#REF!</definedName>
    <definedName name="SCOD04.010.0430_1" localSheetId="3">[3]MEMORIAL!#REF!</definedName>
    <definedName name="SCOD04.010.0430_1" localSheetId="5">[3]MEMORIAL!#REF!</definedName>
    <definedName name="SCOD04.010.0430_1">[3]MEMORIAL!#REF!</definedName>
    <definedName name="SCOD05.010.0020" localSheetId="3">[5]MEMORIAL!#REF!</definedName>
    <definedName name="SCOD05.010.0020" localSheetId="5">[5]MEMORIAL!#REF!</definedName>
    <definedName name="SCOD05.010.0020">[5]MEMORIAL!#REF!</definedName>
    <definedName name="SCOD05.010.0020_1" localSheetId="3">[3]MEMORIAL!#REF!</definedName>
    <definedName name="SCOD05.010.0020_1" localSheetId="5">[3]MEMORIAL!#REF!</definedName>
    <definedName name="SCOD05.010.0020_1">[3]MEMORIAL!#REF!</definedName>
    <definedName name="SCOD08.010.0010" localSheetId="3">[3]MEMORIAL!#REF!</definedName>
    <definedName name="SCOD08.010.0010" localSheetId="5">[3]MEMORIAL!#REF!</definedName>
    <definedName name="SCOD08.010.0010">[3]MEMORIAL!#REF!</definedName>
    <definedName name="SCOD08.010.0010_1" localSheetId="3">[3]MEMORIAL!#REF!</definedName>
    <definedName name="SCOD08.010.0010_1" localSheetId="5">[3]MEMORIAL!#REF!</definedName>
    <definedName name="SCOD08.010.0010_1">[3]MEMORIAL!#REF!</definedName>
    <definedName name="SCOD08.010.0040" localSheetId="3">[3]MEMORIAL!#REF!</definedName>
    <definedName name="SCOD08.010.0040" localSheetId="5">[3]MEMORIAL!#REF!</definedName>
    <definedName name="SCOD08.010.0040">[3]MEMORIAL!#REF!</definedName>
    <definedName name="SCOD08.010.0040_1" localSheetId="3">[3]MEMORIAL!#REF!</definedName>
    <definedName name="SCOD08.010.0040_1" localSheetId="5">[3]MEMORIAL!#REF!</definedName>
    <definedName name="SCOD08.010.0040_1">[3]MEMORIAL!#REF!</definedName>
    <definedName name="SCOD08.010.0060" localSheetId="3">[5]MEMORIAL!#REF!</definedName>
    <definedName name="SCOD08.010.0060" localSheetId="5">[5]MEMORIAL!#REF!</definedName>
    <definedName name="SCOD08.010.0060">[5]MEMORIAL!#REF!</definedName>
    <definedName name="SCOD08.010.0060_1" localSheetId="3">[6]MEMORIAL!#REF!</definedName>
    <definedName name="SCOD08.010.0060_1" localSheetId="5">[6]MEMORIAL!#REF!</definedName>
    <definedName name="SCOD08.010.0060_1">[6]MEMORIAL!#REF!</definedName>
    <definedName name="SCOD08.010.0130" localSheetId="3">[3]MEMORIAL!#REF!</definedName>
    <definedName name="SCOD08.010.0130" localSheetId="5">[3]MEMORIAL!#REF!</definedName>
    <definedName name="SCOD08.010.0130">[3]MEMORIAL!#REF!</definedName>
    <definedName name="SCOD08.010.0130_1" localSheetId="3">[3]MEMORIAL!#REF!</definedName>
    <definedName name="SCOD08.010.0130_1" localSheetId="5">[3]MEMORIAL!#REF!</definedName>
    <definedName name="SCOD08.010.0130_1">[3]MEMORIAL!#REF!</definedName>
    <definedName name="SCOD08.010.0135" localSheetId="3">[5]MEMORIAL!#REF!</definedName>
    <definedName name="SCOD08.010.0135" localSheetId="5">[5]MEMORIAL!#REF!</definedName>
    <definedName name="SCOD08.010.0135">[5]MEMORIAL!#REF!</definedName>
    <definedName name="SCOD08.010.0135_1" localSheetId="3">[3]MEMORIAL!#REF!</definedName>
    <definedName name="SCOD08.010.0135_1" localSheetId="5">[3]MEMORIAL!#REF!</definedName>
    <definedName name="SCOD08.010.0135_1">[3]MEMORIAL!#REF!</definedName>
    <definedName name="SCOD08.010.0270" localSheetId="3">[5]MEMORIAL!#REF!</definedName>
    <definedName name="SCOD08.010.0270" localSheetId="5">[5]MEMORIAL!#REF!</definedName>
    <definedName name="SCOD08.010.0270">[5]MEMORIAL!#REF!</definedName>
    <definedName name="SCOD08.010.0270_1" localSheetId="3">[3]MEMORIAL!#REF!</definedName>
    <definedName name="SCOD08.010.0270_1" localSheetId="5">[3]MEMORIAL!#REF!</definedName>
    <definedName name="SCOD08.010.0270_1">[3]MEMORIAL!#REF!</definedName>
    <definedName name="SCOD09.010.0060" localSheetId="3">[5]MEMORIAL!#REF!</definedName>
    <definedName name="SCOD09.010.0060" localSheetId="5">[5]MEMORIAL!#REF!</definedName>
    <definedName name="SCOD09.010.0060">[5]MEMORIAL!#REF!</definedName>
    <definedName name="SCOD09.010.0060_1" localSheetId="3">[3]MEMORIAL!#REF!</definedName>
    <definedName name="SCOD09.010.0060_1" localSheetId="5">[3]MEMORIAL!#REF!</definedName>
    <definedName name="SCOD09.010.0060_1">[3]MEMORIAL!#REF!</definedName>
    <definedName name="SCOD09.010.0240" localSheetId="3">[5]MEMORIAL!#REF!</definedName>
    <definedName name="SCOD09.010.0240" localSheetId="5">[5]MEMORIAL!#REF!</definedName>
    <definedName name="SCOD09.010.0240">[5]MEMORIAL!#REF!</definedName>
    <definedName name="SCOD09.010.0240_1" localSheetId="3">[6]MEMORIAL!#REF!</definedName>
    <definedName name="SCOD09.010.0240_1" localSheetId="5">[6]MEMORIAL!#REF!</definedName>
    <definedName name="SCOD09.010.0240_1">[6]MEMORIAL!#REF!</definedName>
    <definedName name="SCOD09.010.0430" localSheetId="3">[5]MEMORIAL!#REF!</definedName>
    <definedName name="SCOD09.010.0430" localSheetId="5">[5]MEMORIAL!#REF!</definedName>
    <definedName name="SCOD09.010.0430">[5]MEMORIAL!#REF!</definedName>
    <definedName name="SCOD09.010.0430_1" localSheetId="3">[6]MEMORIAL!#REF!</definedName>
    <definedName name="SCOD09.010.0430_1" localSheetId="5">[6]MEMORIAL!#REF!</definedName>
    <definedName name="SCOD09.010.0430_1">[6]MEMORIAL!#REF!</definedName>
    <definedName name="SCOD09.010.0470" localSheetId="3">[5]MEMORIAL!#REF!</definedName>
    <definedName name="SCOD09.010.0470" localSheetId="5">[5]MEMORIAL!#REF!</definedName>
    <definedName name="SCOD09.010.0470">[5]MEMORIAL!#REF!</definedName>
    <definedName name="SCOD09.010.0470_1" localSheetId="3">[6]MEMORIAL!#REF!</definedName>
    <definedName name="SCOD09.010.0470_1" localSheetId="5">[6]MEMORIAL!#REF!</definedName>
    <definedName name="SCOD09.010.0470_1">[6]MEMORIAL!#REF!</definedName>
    <definedName name="SCOD09.010.0700" localSheetId="3">[5]MEMORIAL!#REF!</definedName>
    <definedName name="SCOD09.010.0700" localSheetId="5">[5]MEMORIAL!#REF!</definedName>
    <definedName name="SCOD09.010.0700">[5]MEMORIAL!#REF!</definedName>
    <definedName name="SCOD09.010.0700_1" localSheetId="3">[6]MEMORIAL!#REF!</definedName>
    <definedName name="SCOD09.010.0700_1" localSheetId="5">[6]MEMORIAL!#REF!</definedName>
    <definedName name="SCOD09.010.0700_1">[6]MEMORIAL!#REF!</definedName>
    <definedName name="SCOD10.010.0140" localSheetId="3">[5]MEMORIAL!#REF!</definedName>
    <definedName name="SCOD10.010.0140" localSheetId="5">[5]MEMORIAL!#REF!</definedName>
    <definedName name="SCOD10.010.0140">[5]MEMORIAL!#REF!</definedName>
    <definedName name="SCOD10.010.0140_1" localSheetId="3">[3]MEMORIAL!#REF!</definedName>
    <definedName name="SCOD10.010.0140_1" localSheetId="5">[3]MEMORIAL!#REF!</definedName>
    <definedName name="SCOD10.010.0140_1">[3]MEMORIAL!#REF!</definedName>
    <definedName name="SCOD10.010.0180" localSheetId="3">[5]MEMORIAL!#REF!</definedName>
    <definedName name="SCOD10.010.0180" localSheetId="5">[5]MEMORIAL!#REF!</definedName>
    <definedName name="SCOD10.010.0180">[5]MEMORIAL!#REF!</definedName>
    <definedName name="SCOD10.010.0180_1" localSheetId="3">[3]MEMORIAL!#REF!</definedName>
    <definedName name="SCOD10.010.0180_1" localSheetId="5">[3]MEMORIAL!#REF!</definedName>
    <definedName name="SCOD10.010.0180_1">[3]MEMORIAL!#REF!</definedName>
    <definedName name="SCOD10.010.0270" localSheetId="3">[5]MEMORIAL!#REF!</definedName>
    <definedName name="SCOD10.010.0270" localSheetId="5">[5]MEMORIAL!#REF!</definedName>
    <definedName name="SCOD10.010.0270">[5]MEMORIAL!#REF!</definedName>
    <definedName name="SCOD10.010.0270_1" localSheetId="3">[6]MEMORIAL!#REF!</definedName>
    <definedName name="SCOD10.010.0270_1" localSheetId="5">[6]MEMORIAL!#REF!</definedName>
    <definedName name="SCOD10.010.0270_1">[6]MEMORIAL!#REF!</definedName>
    <definedName name="SCOD10.010.0280" localSheetId="3">[5]MEMORIAL!#REF!</definedName>
    <definedName name="SCOD10.010.0280" localSheetId="5">[5]MEMORIAL!#REF!</definedName>
    <definedName name="SCOD10.010.0280">[5]MEMORIAL!#REF!</definedName>
    <definedName name="SCOD10.010.0280_1" localSheetId="3">[6]MEMORIAL!#REF!</definedName>
    <definedName name="SCOD10.010.0280_1" localSheetId="5">[6]MEMORIAL!#REF!</definedName>
    <definedName name="SCOD10.010.0280_1">[6]MEMORIAL!#REF!</definedName>
    <definedName name="SCOD10.010.0298" localSheetId="3">[3]MEMORIAL!#REF!</definedName>
    <definedName name="SCOD10.010.0298" localSheetId="5">[3]MEMORIAL!#REF!</definedName>
    <definedName name="SCOD10.010.0298">[3]MEMORIAL!#REF!</definedName>
    <definedName name="SCOD10.010.0298_1" localSheetId="3">[3]MEMORIAL!#REF!</definedName>
    <definedName name="SCOD10.010.0298_1" localSheetId="5">[3]MEMORIAL!#REF!</definedName>
    <definedName name="SCOD10.010.0298_1">[3]MEMORIAL!#REF!</definedName>
    <definedName name="SCOD10.010.0307" localSheetId="3">[5]MEMORIAL!#REF!</definedName>
    <definedName name="SCOD10.010.0307" localSheetId="5">[5]MEMORIAL!#REF!</definedName>
    <definedName name="SCOD10.010.0307">[5]MEMORIAL!#REF!</definedName>
    <definedName name="SCOD10.010.0307_1" localSheetId="3">[6]MEMORIAL!#REF!</definedName>
    <definedName name="SCOD10.010.0307_1" localSheetId="5">[6]MEMORIAL!#REF!</definedName>
    <definedName name="SCOD10.010.0307_1">[6]MEMORIAL!#REF!</definedName>
    <definedName name="SCOD10.010.0308" localSheetId="3">[5]MEMORIAL!#REF!</definedName>
    <definedName name="SCOD10.010.0308" localSheetId="5">[5]MEMORIAL!#REF!</definedName>
    <definedName name="SCOD10.010.0308">[5]MEMORIAL!#REF!</definedName>
    <definedName name="SCOD10.010.0308_1" localSheetId="3">[6]MEMORIAL!#REF!</definedName>
    <definedName name="SCOD10.010.0308_1" localSheetId="5">[6]MEMORIAL!#REF!</definedName>
    <definedName name="SCOD10.010.0308_1">[6]MEMORIAL!#REF!</definedName>
    <definedName name="SCOD10.010.0310" localSheetId="3">[5]MEMORIAL!#REF!</definedName>
    <definedName name="SCOD10.010.0310" localSheetId="5">[5]MEMORIAL!#REF!</definedName>
    <definedName name="SCOD10.010.0310">[5]MEMORIAL!#REF!</definedName>
    <definedName name="SCOD10.010.0310_1" localSheetId="3">[3]MEMORIAL!#REF!</definedName>
    <definedName name="SCOD10.010.0310_1" localSheetId="5">[3]MEMORIAL!#REF!</definedName>
    <definedName name="SCOD10.010.0310_1">[3]MEMORIAL!#REF!</definedName>
    <definedName name="SCOD10.010.0330" localSheetId="3">[5]MEMORIAL!#REF!</definedName>
    <definedName name="SCOD10.010.0330" localSheetId="5">[5]MEMORIAL!#REF!</definedName>
    <definedName name="SCOD10.010.0330">[5]MEMORIAL!#REF!</definedName>
    <definedName name="SCOD10.010.0330_1" localSheetId="3">[6]MEMORIAL!#REF!</definedName>
    <definedName name="SCOD10.010.0330_1" localSheetId="5">[6]MEMORIAL!#REF!</definedName>
    <definedName name="SCOD10.010.0330_1">[6]MEMORIAL!#REF!</definedName>
    <definedName name="SCOD10.010.0333" localSheetId="3">[5]MEMORIAL!#REF!</definedName>
    <definedName name="SCOD10.010.0333" localSheetId="5">[5]MEMORIAL!#REF!</definedName>
    <definedName name="SCOD10.010.0333">[5]MEMORIAL!#REF!</definedName>
    <definedName name="SCOD10.010.0333_1" localSheetId="3">[6]MEMORIAL!#REF!</definedName>
    <definedName name="SCOD10.010.0333_1" localSheetId="5">[6]MEMORIAL!#REF!</definedName>
    <definedName name="SCOD10.010.0333_1">[6]MEMORIAL!#REF!</definedName>
    <definedName name="SCOD10.010.0380" localSheetId="3">[5]MEMORIAL!#REF!</definedName>
    <definedName name="SCOD10.010.0380" localSheetId="5">[5]MEMORIAL!#REF!</definedName>
    <definedName name="SCOD10.010.0380">[5]MEMORIAL!#REF!</definedName>
    <definedName name="SCOD10.010.0380_1" localSheetId="3">[6]MEMORIAL!#REF!</definedName>
    <definedName name="SCOD10.010.0380_1" localSheetId="5">[6]MEMORIAL!#REF!</definedName>
    <definedName name="SCOD10.010.0380_1">[6]MEMORIAL!#REF!</definedName>
    <definedName name="SCOD10.010.0400" localSheetId="3">[5]MEMORIAL!#REF!</definedName>
    <definedName name="SCOD10.010.0400" localSheetId="5">[5]MEMORIAL!#REF!</definedName>
    <definedName name="SCOD10.010.0400">[5]MEMORIAL!#REF!</definedName>
    <definedName name="SCOD10.010.0400_1" localSheetId="3">[6]MEMORIAL!#REF!</definedName>
    <definedName name="SCOD10.010.0400_1" localSheetId="5">[6]MEMORIAL!#REF!</definedName>
    <definedName name="SCOD10.010.0400_1">[6]MEMORIAL!#REF!</definedName>
    <definedName name="SCOD10.010.0431" localSheetId="3">[5]MEMORIAL!#REF!</definedName>
    <definedName name="SCOD10.010.0431" localSheetId="5">[5]MEMORIAL!#REF!</definedName>
    <definedName name="SCOD10.010.0431">[5]MEMORIAL!#REF!</definedName>
    <definedName name="SCOD10.010.0431_1" localSheetId="3">[6]MEMORIAL!#REF!</definedName>
    <definedName name="SCOD10.010.0431_1" localSheetId="5">[6]MEMORIAL!#REF!</definedName>
    <definedName name="SCOD10.010.0431_1">[6]MEMORIAL!#REF!</definedName>
    <definedName name="SCOD10.010.1110" localSheetId="3">[3]MEMORIAL!#REF!</definedName>
    <definedName name="SCOD10.010.1110" localSheetId="5">[3]MEMORIAL!#REF!</definedName>
    <definedName name="SCOD10.010.1110">[3]MEMORIAL!#REF!</definedName>
    <definedName name="SCOD10.010.1110_1" localSheetId="3">[3]MEMORIAL!#REF!</definedName>
    <definedName name="SCOD10.010.1110_1" localSheetId="5">[3]MEMORIAL!#REF!</definedName>
    <definedName name="SCOD10.010.1110_1">[3]MEMORIAL!#REF!</definedName>
    <definedName name="SCOD12.010.0010" localSheetId="3">[3]MEMORIAL!#REF!</definedName>
    <definedName name="SCOD12.010.0010" localSheetId="5">[3]MEMORIAL!#REF!</definedName>
    <definedName name="SCOD12.010.0010">[3]MEMORIAL!#REF!</definedName>
    <definedName name="SCOD12.010.0010_1" localSheetId="3">[3]MEMORIAL!#REF!</definedName>
    <definedName name="SCOD12.010.0010_1" localSheetId="5">[3]MEMORIAL!#REF!</definedName>
    <definedName name="SCOD12.010.0010_1">[3]MEMORIAL!#REF!</definedName>
    <definedName name="SCOD12.010.0060" localSheetId="3">[5]MEMORIAL!#REF!</definedName>
    <definedName name="SCOD12.010.0060" localSheetId="5">[5]MEMORIAL!#REF!</definedName>
    <definedName name="SCOD12.010.0060">[5]MEMORIAL!#REF!</definedName>
    <definedName name="SCOD12.010.0060_1" localSheetId="3">[6]MEMORIAL!#REF!</definedName>
    <definedName name="SCOD12.010.0060_1" localSheetId="5">[6]MEMORIAL!#REF!</definedName>
    <definedName name="SCOD12.010.0060_1">[6]MEMORIAL!#REF!</definedName>
    <definedName name="SCOD12.010.0210" localSheetId="3">[5]MEMORIAL!#REF!</definedName>
    <definedName name="SCOD12.010.0210" localSheetId="5">[5]MEMORIAL!#REF!</definedName>
    <definedName name="SCOD12.010.0210">[5]MEMORIAL!#REF!</definedName>
    <definedName name="SCOD12.010.0210_1" localSheetId="3">[6]MEMORIAL!#REF!</definedName>
    <definedName name="SCOD12.010.0210_1" localSheetId="5">[6]MEMORIAL!#REF!</definedName>
    <definedName name="SCOD12.010.0210_1">[6]MEMORIAL!#REF!</definedName>
    <definedName name="SCOD12.010.0360" localSheetId="3">[5]MEMORIAL!#REF!</definedName>
    <definedName name="SCOD12.010.0360" localSheetId="5">[5]MEMORIAL!#REF!</definedName>
    <definedName name="SCOD12.010.0360">[5]MEMORIAL!#REF!</definedName>
    <definedName name="SCOD12.010.0360_1" localSheetId="3">[6]MEMORIAL!#REF!</definedName>
    <definedName name="SCOD12.010.0360_1" localSheetId="5">[6]MEMORIAL!#REF!</definedName>
    <definedName name="SCOD12.010.0360_1">[6]MEMORIAL!#REF!</definedName>
    <definedName name="SCOD12.010.0550" localSheetId="3">[5]MEMORIAL!#REF!</definedName>
    <definedName name="SCOD12.010.0550" localSheetId="5">[5]MEMORIAL!#REF!</definedName>
    <definedName name="SCOD12.010.0550">[5]MEMORIAL!#REF!</definedName>
    <definedName name="SCOD12.010.0550_1" localSheetId="3">[6]MEMORIAL!#REF!</definedName>
    <definedName name="SCOD12.010.0550_1" localSheetId="5">[6]MEMORIAL!#REF!</definedName>
    <definedName name="SCOD12.010.0550_1">[6]MEMORIAL!#REF!</definedName>
    <definedName name="SCOD13.010.0030" localSheetId="3">[5]MEMORIAL!#REF!</definedName>
    <definedName name="SCOD13.010.0030" localSheetId="5">[5]MEMORIAL!#REF!</definedName>
    <definedName name="SCOD13.010.0030">[5]MEMORIAL!#REF!</definedName>
    <definedName name="SCOD13.010.0030_1" localSheetId="3">[6]MEMORIAL!#REF!</definedName>
    <definedName name="SCOD13.010.0030_1" localSheetId="5">[6]MEMORIAL!#REF!</definedName>
    <definedName name="SCOD13.010.0030_1">[6]MEMORIAL!#REF!</definedName>
    <definedName name="SCOD13.010.0090" localSheetId="3">[5]MEMORIAL!#REF!</definedName>
    <definedName name="SCOD13.010.0090" localSheetId="5">[5]MEMORIAL!#REF!</definedName>
    <definedName name="SCOD13.010.0090">[5]MEMORIAL!#REF!</definedName>
    <definedName name="SCOD13.010.0090_1" localSheetId="3">[6]MEMORIAL!#REF!</definedName>
    <definedName name="SCOD13.010.0090_1" localSheetId="5">[6]MEMORIAL!#REF!</definedName>
    <definedName name="SCOD13.010.0090_1">[6]MEMORIAL!#REF!</definedName>
    <definedName name="SCOD13.010.0100" localSheetId="3">[3]MEMORIAL!#REF!</definedName>
    <definedName name="SCOD13.010.0100" localSheetId="5">[3]MEMORIAL!#REF!</definedName>
    <definedName name="SCOD13.010.0100">[3]MEMORIAL!#REF!</definedName>
    <definedName name="SCOD13.010.0100_1" localSheetId="3">[3]MEMORIAL!#REF!</definedName>
    <definedName name="SCOD13.010.0100_1" localSheetId="5">[3]MEMORIAL!#REF!</definedName>
    <definedName name="SCOD13.010.0100_1">[3]MEMORIAL!#REF!</definedName>
    <definedName name="SCOD13.010.0110" localSheetId="3">[5]MEMORIAL!#REF!</definedName>
    <definedName name="SCOD13.010.0110" localSheetId="5">[5]MEMORIAL!#REF!</definedName>
    <definedName name="SCOD13.010.0110">[5]MEMORIAL!#REF!</definedName>
    <definedName name="SCOD13.010.0110_1" localSheetId="3">[6]MEMORIAL!#REF!</definedName>
    <definedName name="SCOD13.010.0110_1" localSheetId="5">[6]MEMORIAL!#REF!</definedName>
    <definedName name="SCOD13.010.0110_1">[6]MEMORIAL!#REF!</definedName>
    <definedName name="SCOD13.010.1200" localSheetId="3">[5]MEMORIAL!#REF!</definedName>
    <definedName name="SCOD13.010.1200" localSheetId="5">[5]MEMORIAL!#REF!</definedName>
    <definedName name="SCOD13.010.1200">[5]MEMORIAL!#REF!</definedName>
    <definedName name="SCOD13.010.1200_1" localSheetId="3">[6]MEMORIAL!#REF!</definedName>
    <definedName name="SCOD13.010.1200_1" localSheetId="5">[6]MEMORIAL!#REF!</definedName>
    <definedName name="SCOD13.010.1200_1">[6]MEMORIAL!#REF!</definedName>
    <definedName name="SCOD15.010.0010" localSheetId="3">[5]MEMORIAL!#REF!</definedName>
    <definedName name="SCOD15.010.0010" localSheetId="5">[5]MEMORIAL!#REF!</definedName>
    <definedName name="SCOD15.010.0010">[5]MEMORIAL!#REF!</definedName>
    <definedName name="SCOD15.010.0010_1" localSheetId="3">[6]MEMORIAL!#REF!</definedName>
    <definedName name="SCOD15.010.0010_1" localSheetId="5">[6]MEMORIAL!#REF!</definedName>
    <definedName name="SCOD15.010.0010_1">[6]MEMORIAL!#REF!</definedName>
    <definedName name="SCOD15.010.0055" localSheetId="3">[5]MEMORIAL!#REF!</definedName>
    <definedName name="SCOD15.010.0055" localSheetId="5">[5]MEMORIAL!#REF!</definedName>
    <definedName name="SCOD15.010.0055">[5]MEMORIAL!#REF!</definedName>
    <definedName name="SCOD15.010.0055_1" localSheetId="3">[6]MEMORIAL!#REF!</definedName>
    <definedName name="SCOD15.010.0055_1" localSheetId="5">[6]MEMORIAL!#REF!</definedName>
    <definedName name="SCOD15.010.0055_1">[6]MEMORIAL!#REF!</definedName>
    <definedName name="SCOD15.010.0140" localSheetId="3">[5]MEMORIAL!#REF!</definedName>
    <definedName name="SCOD15.010.0140" localSheetId="5">[5]MEMORIAL!#REF!</definedName>
    <definedName name="SCOD15.010.0140">[5]MEMORIAL!#REF!</definedName>
    <definedName name="SCOD15.010.0140_1" localSheetId="3">[6]MEMORIAL!#REF!</definedName>
    <definedName name="SCOD15.010.0140_1" localSheetId="5">[6]MEMORIAL!#REF!</definedName>
    <definedName name="SCOD15.010.0140_1">[6]MEMORIAL!#REF!</definedName>
    <definedName name="SCOD15.010.0181" localSheetId="3">[5]MEMORIAL!#REF!</definedName>
    <definedName name="SCOD15.010.0181" localSheetId="5">[5]MEMORIAL!#REF!</definedName>
    <definedName name="SCOD15.010.0181">[5]MEMORIAL!#REF!</definedName>
    <definedName name="SCOD15.010.0181_1" localSheetId="3">[6]MEMORIAL!#REF!</definedName>
    <definedName name="SCOD15.010.0181_1" localSheetId="5">[6]MEMORIAL!#REF!</definedName>
    <definedName name="SCOD15.010.0181_1">[6]MEMORIAL!#REF!</definedName>
    <definedName name="SCOD15.010.0270" localSheetId="3">[5]MEMORIAL!#REF!</definedName>
    <definedName name="SCOD15.010.0270" localSheetId="5">[5]MEMORIAL!#REF!</definedName>
    <definedName name="SCOD15.010.0270">[5]MEMORIAL!#REF!</definedName>
    <definedName name="SCOD15.010.0270_1" localSheetId="3">[6]MEMORIAL!#REF!</definedName>
    <definedName name="SCOD15.010.0270_1" localSheetId="5">[6]MEMORIAL!#REF!</definedName>
    <definedName name="SCOD15.010.0270_1">[6]MEMORIAL!#REF!</definedName>
    <definedName name="SCOD15.010.0280" localSheetId="3">[5]MEMORIAL!#REF!</definedName>
    <definedName name="SCOD15.010.0280" localSheetId="5">[5]MEMORIAL!#REF!</definedName>
    <definedName name="SCOD15.010.0280">[5]MEMORIAL!#REF!</definedName>
    <definedName name="SCOD15.010.0280_1" localSheetId="3">[3]MEMORIAL!#REF!</definedName>
    <definedName name="SCOD15.010.0280_1" localSheetId="5">[3]MEMORIAL!#REF!</definedName>
    <definedName name="SCOD15.010.0280_1">[3]MEMORIAL!#REF!</definedName>
    <definedName name="SCOD15.010.0290" localSheetId="3">[3]MEMORIAL!#REF!</definedName>
    <definedName name="SCOD15.010.0290" localSheetId="5">[3]MEMORIAL!#REF!</definedName>
    <definedName name="SCOD15.010.0290">[3]MEMORIAL!#REF!</definedName>
    <definedName name="SCOD15.010.0290_1" localSheetId="3">[3]MEMORIAL!#REF!</definedName>
    <definedName name="SCOD15.010.0290_1" localSheetId="5">[3]MEMORIAL!#REF!</definedName>
    <definedName name="SCOD15.010.0290_1">[3]MEMORIAL!#REF!</definedName>
    <definedName name="SCOD16.010.0010" localSheetId="3">[5]MEMORIAL!#REF!</definedName>
    <definedName name="SCOD16.010.0010" localSheetId="5">[5]MEMORIAL!#REF!</definedName>
    <definedName name="SCOD16.010.0010">[5]MEMORIAL!#REF!</definedName>
    <definedName name="SCOD16.010.0010_1" localSheetId="3">[3]MEMORIAL!#REF!</definedName>
    <definedName name="SCOD16.010.0010_1" localSheetId="5">[3]MEMORIAL!#REF!</definedName>
    <definedName name="SCOD16.010.0010_1">[3]MEMORIAL!#REF!</definedName>
    <definedName name="SCOD16.010.0060" localSheetId="3">[5]MEMORIAL!#REF!</definedName>
    <definedName name="SCOD16.010.0060" localSheetId="5">[5]MEMORIAL!#REF!</definedName>
    <definedName name="SCOD16.010.0060">[5]MEMORIAL!#REF!</definedName>
    <definedName name="SCOD16.010.0060_1" localSheetId="3">[6]MEMORIAL!#REF!</definedName>
    <definedName name="SCOD16.010.0060_1" localSheetId="5">[6]MEMORIAL!#REF!</definedName>
    <definedName name="SCOD16.010.0060_1">[6]MEMORIAL!#REF!</definedName>
    <definedName name="SCOD16.010.0110" localSheetId="3">[5]MEMORIAL!#REF!</definedName>
    <definedName name="SCOD16.010.0110" localSheetId="5">[5]MEMORIAL!#REF!</definedName>
    <definedName name="SCOD16.010.0110">[5]MEMORIAL!#REF!</definedName>
    <definedName name="SCOD16.010.0110_1" localSheetId="3">[6]MEMORIAL!#REF!</definedName>
    <definedName name="SCOD16.010.0110_1" localSheetId="5">[6]MEMORIAL!#REF!</definedName>
    <definedName name="SCOD16.010.0110_1">[6]MEMORIAL!#REF!</definedName>
    <definedName name="SCOD16.010.0120" localSheetId="3">[5]MEMORIAL!#REF!</definedName>
    <definedName name="SCOD16.010.0120" localSheetId="5">[5]MEMORIAL!#REF!</definedName>
    <definedName name="SCOD16.010.0120">[5]MEMORIAL!#REF!</definedName>
    <definedName name="SCOD16.010.0120_1" localSheetId="3">[6]MEMORIAL!#REF!</definedName>
    <definedName name="SCOD16.010.0120_1" localSheetId="5">[6]MEMORIAL!#REF!</definedName>
    <definedName name="SCOD16.010.0120_1">[6]MEMORIAL!#REF!</definedName>
    <definedName name="SCOD16.010.0170" localSheetId="3">[5]MEMORIAL!#REF!</definedName>
    <definedName name="SCOD16.010.0170" localSheetId="5">[5]MEMORIAL!#REF!</definedName>
    <definedName name="SCOD16.010.0170">[5]MEMORIAL!#REF!</definedName>
    <definedName name="SCOD16.010.0170_1" localSheetId="3">[6]MEMORIAL!#REF!</definedName>
    <definedName name="SCOD16.010.0170_1" localSheetId="5">[6]MEMORIAL!#REF!</definedName>
    <definedName name="SCOD16.010.0170_1">[6]MEMORIAL!#REF!</definedName>
    <definedName name="SCOD17.010.0080" localSheetId="3">[5]MEMORIAL!#REF!</definedName>
    <definedName name="SCOD17.010.0080" localSheetId="5">[5]MEMORIAL!#REF!</definedName>
    <definedName name="SCOD17.010.0080">[5]MEMORIAL!#REF!</definedName>
    <definedName name="SCOD17.010.0080_1" localSheetId="3">[6]MEMORIAL!#REF!</definedName>
    <definedName name="SCOD17.010.0080_1" localSheetId="5">[6]MEMORIAL!#REF!</definedName>
    <definedName name="SCOD17.010.0080_1">[6]MEMORIAL!#REF!</definedName>
    <definedName name="SCOD17.010.0100" localSheetId="3">[3]MEMORIAL!#REF!</definedName>
    <definedName name="SCOD17.010.0100" localSheetId="5">[3]MEMORIAL!#REF!</definedName>
    <definedName name="SCOD17.010.0100">[3]MEMORIAL!#REF!</definedName>
    <definedName name="SCOD17.010.0100_1" localSheetId="3">[3]MEMORIAL!#REF!</definedName>
    <definedName name="SCOD17.010.0100_1" localSheetId="5">[3]MEMORIAL!#REF!</definedName>
    <definedName name="SCOD17.010.0100_1">[3]MEMORIAL!#REF!</definedName>
    <definedName name="SCOD17.010.0150" localSheetId="3">[5]MEMORIAL!#REF!</definedName>
    <definedName name="SCOD17.010.0150" localSheetId="5">[5]MEMORIAL!#REF!</definedName>
    <definedName name="SCOD17.010.0150">[5]MEMORIAL!#REF!</definedName>
    <definedName name="SCOD17.010.0150_1" localSheetId="3">[6]MEMORIAL!#REF!</definedName>
    <definedName name="SCOD17.010.0150_1" localSheetId="5">[6]MEMORIAL!#REF!</definedName>
    <definedName name="SCOD17.010.0150_1">[6]MEMORIAL!#REF!</definedName>
    <definedName name="SCOD17.010.0290" localSheetId="3">[5]MEMORIAL!#REF!</definedName>
    <definedName name="SCOD17.010.0290" localSheetId="5">[5]MEMORIAL!#REF!</definedName>
    <definedName name="SCOD17.010.0290">[5]MEMORIAL!#REF!</definedName>
    <definedName name="SCOD17.010.0290_1" localSheetId="3">[6]MEMORIAL!#REF!</definedName>
    <definedName name="SCOD17.010.0290_1" localSheetId="5">[6]MEMORIAL!#REF!</definedName>
    <definedName name="SCOD17.010.0290_1">[6]MEMORIAL!#REF!</definedName>
    <definedName name="SCOD17.010.0390" localSheetId="3">[5]MEMORIAL!#REF!</definedName>
    <definedName name="SCOD17.010.0390" localSheetId="5">[5]MEMORIAL!#REF!</definedName>
    <definedName name="SCOD17.010.0390">[5]MEMORIAL!#REF!</definedName>
    <definedName name="SCOD17.010.0390_1" localSheetId="3">[6]MEMORIAL!#REF!</definedName>
    <definedName name="SCOD17.010.0390_1" localSheetId="5">[6]MEMORIAL!#REF!</definedName>
    <definedName name="SCOD17.010.0390_1">[6]MEMORIAL!#REF!</definedName>
    <definedName name="SCOD17.010.0436" localSheetId="3">[3]MEMORIAL!#REF!</definedName>
    <definedName name="SCOD17.010.0436" localSheetId="5">[3]MEMORIAL!#REF!</definedName>
    <definedName name="SCOD17.010.0436">[3]MEMORIAL!#REF!</definedName>
    <definedName name="SCOD17.010.0436_1" localSheetId="3">[3]MEMORIAL!#REF!</definedName>
    <definedName name="SCOD17.010.0436_1" localSheetId="5">[3]MEMORIAL!#REF!</definedName>
    <definedName name="SCOD17.010.0436_1">[3]MEMORIAL!#REF!</definedName>
    <definedName name="SCOD17.010.0437" localSheetId="3">[5]MEMORIAL!#REF!</definedName>
    <definedName name="SCOD17.010.0437" localSheetId="5">[5]MEMORIAL!#REF!</definedName>
    <definedName name="SCOD17.010.0437">[5]MEMORIAL!#REF!</definedName>
    <definedName name="SCOD17.010.0437_1" localSheetId="3">[6]MEMORIAL!#REF!</definedName>
    <definedName name="SCOD17.010.0437_1" localSheetId="5">[6]MEMORIAL!#REF!</definedName>
    <definedName name="SCOD17.010.0437_1">[6]MEMORIAL!#REF!</definedName>
    <definedName name="SCOD17.010.0602" localSheetId="3">[5]MEMORIAL!#REF!</definedName>
    <definedName name="SCOD17.010.0602" localSheetId="5">[5]MEMORIAL!#REF!</definedName>
    <definedName name="SCOD17.010.0602">[5]MEMORIAL!#REF!</definedName>
    <definedName name="SCOD17.010.0602_1" localSheetId="3">[6]MEMORIAL!#REF!</definedName>
    <definedName name="SCOD17.010.0602_1" localSheetId="5">[6]MEMORIAL!#REF!</definedName>
    <definedName name="SCOD17.010.0602_1">[6]MEMORIAL!#REF!</definedName>
    <definedName name="SCODCOMPOSIÇÃO01" localSheetId="3">[4]MEMORIAL!#REF!</definedName>
    <definedName name="SCODCOMPOSIÇÃO01" localSheetId="5">[4]MEMORIAL!#REF!</definedName>
    <definedName name="SCODCOMPOSIÇÃO01">[4]MEMORIAL!#REF!</definedName>
    <definedName name="SCODCOMPOSIÇÃO01A" localSheetId="3">[2]MEMORIAL!#REF!</definedName>
    <definedName name="SCODCOMPOSIÇÃO01A" localSheetId="5">[2]MEMORIAL!#REF!</definedName>
    <definedName name="SCODCOMPOSIÇÃO01A">[2]MEMORIAL!#REF!</definedName>
    <definedName name="SCODCOMPOSIÇÃO02" localSheetId="3">[2]MEMORIAL!#REF!</definedName>
    <definedName name="SCODCOMPOSIÇÃO02" localSheetId="5">[2]MEMORIAL!#REF!</definedName>
    <definedName name="SCODCOMPOSIÇÃO02">[2]MEMORIAL!#REF!</definedName>
    <definedName name="SCODCOTADO01" localSheetId="3">[3]MEMORIAL!#REF!</definedName>
    <definedName name="SCODCOTADO01" localSheetId="5">[3]MEMORIAL!#REF!</definedName>
    <definedName name="SCODCOTADO01">[3]MEMORIAL!#REF!</definedName>
    <definedName name="SCODCOTADO01_1" localSheetId="3">[3]MEMORIAL!#REF!</definedName>
    <definedName name="SCODCOTADO01_1" localSheetId="5">[3]MEMORIAL!#REF!</definedName>
    <definedName name="SCODCOTADO01_1">[3]MEMORIAL!#REF!</definedName>
    <definedName name="SCODCOTADO02" localSheetId="3">[3]MEMORIAL!#REF!</definedName>
    <definedName name="SCODCOTADO02" localSheetId="5">[3]MEMORIAL!#REF!</definedName>
    <definedName name="SCODCOTADO02">[3]MEMORIAL!#REF!</definedName>
    <definedName name="SCODCOTADO02_1" localSheetId="3">[3]MEMORIAL!#REF!</definedName>
    <definedName name="SCODCOTADO02_1" localSheetId="5">[3]MEMORIAL!#REF!</definedName>
    <definedName name="SCODCOTADO02_1">[3]MEMORIAL!#REF!</definedName>
    <definedName name="SCODCOTADO03" localSheetId="3">[3]MEMORIAL!#REF!</definedName>
    <definedName name="SCODCOTADO03" localSheetId="5">[3]MEMORIAL!#REF!</definedName>
    <definedName name="SCODCOTADO03">[3]MEMORIAL!#REF!</definedName>
    <definedName name="SCODCOTADO03_1" localSheetId="3">[3]MEMORIAL!#REF!</definedName>
    <definedName name="SCODCOTADO03_1" localSheetId="5">[3]MEMORIAL!#REF!</definedName>
    <definedName name="SCODCOTADO03_1">[3]MEMORIAL!#REF!</definedName>
    <definedName name="SCODCOTADO04" localSheetId="3">[3]MEMORIAL!#REF!</definedName>
    <definedName name="SCODCOTADO04" localSheetId="5">[3]MEMORIAL!#REF!</definedName>
    <definedName name="SCODCOTADO04">[3]MEMORIAL!#REF!</definedName>
    <definedName name="SCODCOTADO04_1" localSheetId="3">[3]MEMORIAL!#REF!</definedName>
    <definedName name="SCODCOTADO04_1" localSheetId="5">[3]MEMORIAL!#REF!</definedName>
    <definedName name="SCODCOTADO04_1">[3]MEMORIAL!#REF!</definedName>
    <definedName name="SCODCOTADO05" localSheetId="3">[3]MEMORIAL!#REF!</definedName>
    <definedName name="SCODCOTADO05" localSheetId="5">[3]MEMORIAL!#REF!</definedName>
    <definedName name="SCODCOTADO05">[3]MEMORIAL!#REF!</definedName>
    <definedName name="SCODCOTADO05_1" localSheetId="3">[3]MEMORIAL!#REF!</definedName>
    <definedName name="SCODCOTADO05_1" localSheetId="5">[3]MEMORIAL!#REF!</definedName>
    <definedName name="SCODCOTADO05_1">[3]MEMORIAL!#REF!</definedName>
    <definedName name="SCODCOTADO06" localSheetId="3">[3]MEMORIAL!#REF!</definedName>
    <definedName name="SCODCOTADO06" localSheetId="5">[3]MEMORIAL!#REF!</definedName>
    <definedName name="SCODCOTADO06">[3]MEMORIAL!#REF!</definedName>
    <definedName name="SCODCOTADO06_1" localSheetId="3">[3]MEMORIAL!#REF!</definedName>
    <definedName name="SCODCOTADO06_1" localSheetId="5">[3]MEMORIAL!#REF!</definedName>
    <definedName name="SCODCOTADO06_1">[3]MEMORIAL!#REF!</definedName>
    <definedName name="SCODVERBA01" localSheetId="3">[2]MEMORIAL!#REF!</definedName>
    <definedName name="SCODVERBA01" localSheetId="5">[2]MEMORIAL!#REF!</definedName>
    <definedName name="SCODVERBA01">[2]MEMORIAL!#REF!</definedName>
    <definedName name="SCODVERBA01_1" localSheetId="3">[3]MEMORIAL!#REF!</definedName>
    <definedName name="SCODVERBA01_1" localSheetId="5">[3]MEMORIAL!#REF!</definedName>
    <definedName name="SCODVERBA01_1">[3]MEMORIAL!#REF!</definedName>
    <definedName name="SCOMPOS01" localSheetId="3">[2]MEMORIAL!#REF!</definedName>
    <definedName name="SCOMPOS01" localSheetId="5">[2]MEMORIAL!#REF!</definedName>
    <definedName name="SCOMPOS01">[2]MEMORIAL!#REF!</definedName>
    <definedName name="SCOMPOS01_1" localSheetId="3">[3]MEMORIAL!#REF!</definedName>
    <definedName name="SCOMPOS01_1" localSheetId="5">[3]MEMORIAL!#REF!</definedName>
    <definedName name="SCOMPOS01_1">[3]MEMORIAL!#REF!</definedName>
    <definedName name="STOT01.010.0020" localSheetId="3">[3]MEMORIAL!#REF!</definedName>
    <definedName name="STOT01.010.0020" localSheetId="5">[3]MEMORIAL!#REF!</definedName>
    <definedName name="STOT01.010.0020">[3]MEMORIAL!#REF!</definedName>
    <definedName name="STOT01.010.0020_1" localSheetId="3">[3]MEMORIAL!#REF!</definedName>
    <definedName name="STOT01.010.0020_1" localSheetId="5">[3]MEMORIAL!#REF!</definedName>
    <definedName name="STOT01.010.0020_1">[3]MEMORIAL!#REF!</definedName>
    <definedName name="STOT01.050.0040" localSheetId="3">[3]MEMORIAL!#REF!</definedName>
    <definedName name="STOT01.050.0040" localSheetId="5">[3]MEMORIAL!#REF!</definedName>
    <definedName name="STOT01.050.0040">[3]MEMORIAL!#REF!</definedName>
    <definedName name="STOT01.050.0040_1" localSheetId="3">[3]MEMORIAL!#REF!</definedName>
    <definedName name="STOT01.050.0040_1" localSheetId="5">[3]MEMORIAL!#REF!</definedName>
    <definedName name="STOT01.050.0040_1">[3]MEMORIAL!#REF!</definedName>
    <definedName name="STOT01.110.0010" localSheetId="3">[3]MEMORIAL!#REF!</definedName>
    <definedName name="STOT01.110.0010" localSheetId="5">[3]MEMORIAL!#REF!</definedName>
    <definedName name="STOT01.110.0010">[3]MEMORIAL!#REF!</definedName>
    <definedName name="STOT01.110.0010_1" localSheetId="3">[3]MEMORIAL!#REF!</definedName>
    <definedName name="STOT01.110.0010_1" localSheetId="5">[3]MEMORIAL!#REF!</definedName>
    <definedName name="STOT01.110.0010_1">[3]MEMORIAL!#REF!</definedName>
    <definedName name="STOT01.110.0295" localSheetId="3">[3]MEMORIAL!#REF!</definedName>
    <definedName name="STOT01.110.0295" localSheetId="5">[3]MEMORIAL!#REF!</definedName>
    <definedName name="STOT01.110.0295">[3]MEMORIAL!#REF!</definedName>
    <definedName name="STOT01.110.0295_1" localSheetId="3">[3]MEMORIAL!#REF!</definedName>
    <definedName name="STOT01.110.0295_1" localSheetId="5">[3]MEMORIAL!#REF!</definedName>
    <definedName name="STOT01.110.0295_1">[3]MEMORIAL!#REF!</definedName>
    <definedName name="STOT01.110.0720" localSheetId="3">[3]MEMORIAL!#REF!</definedName>
    <definedName name="STOT01.110.0720" localSheetId="5">[3]MEMORIAL!#REF!</definedName>
    <definedName name="STOT01.110.0720">[3]MEMORIAL!#REF!</definedName>
    <definedName name="STOT01.110.0720_1" localSheetId="3">[3]MEMORIAL!#REF!</definedName>
    <definedName name="STOT01.110.0720_1" localSheetId="5">[3]MEMORIAL!#REF!</definedName>
    <definedName name="STOT01.110.0720_1">[3]MEMORIAL!#REF!</definedName>
    <definedName name="STOT01.120.O22O" localSheetId="3">[3]MEMORIAL!#REF!</definedName>
    <definedName name="STOT01.120.O22O" localSheetId="5">[3]MEMORIAL!#REF!</definedName>
    <definedName name="STOT01.120.O22O">[3]MEMORIAL!#REF!</definedName>
    <definedName name="STOT01.120.O22O_1" localSheetId="3">[3]MEMORIAL!#REF!</definedName>
    <definedName name="STOT01.120.O22O_1" localSheetId="5">[3]MEMORIAL!#REF!</definedName>
    <definedName name="STOT01.120.O22O_1">[3]MEMORIAL!#REF!</definedName>
    <definedName name="STOT01.150.0130" localSheetId="3">[3]MEMORIAL!#REF!</definedName>
    <definedName name="STOT01.150.0130" localSheetId="5">[3]MEMORIAL!#REF!</definedName>
    <definedName name="STOT01.150.0130">[3]MEMORIAL!#REF!</definedName>
    <definedName name="STOT01.150.0190" localSheetId="3">[3]MEMORIAL!#REF!</definedName>
    <definedName name="STOT01.150.0190" localSheetId="5">[3]MEMORIAL!#REF!</definedName>
    <definedName name="STOT01.150.0190">[3]MEMORIAL!#REF!</definedName>
    <definedName name="STOT01.150.0190_1" localSheetId="3">[3]MEMORIAL!#REF!</definedName>
    <definedName name="STOT01.150.0190_1" localSheetId="5">[3]MEMORIAL!#REF!</definedName>
    <definedName name="STOT01.150.0190_1">[3]MEMORIAL!#REF!</definedName>
    <definedName name="STOT01.250.0020" localSheetId="3">[3]MEMORIAL!#REF!</definedName>
    <definedName name="STOT01.250.0020" localSheetId="5">[3]MEMORIAL!#REF!</definedName>
    <definedName name="STOT01.250.0020">[3]MEMORIAL!#REF!</definedName>
    <definedName name="STOT01.250.0020_1" localSheetId="3">[3]MEMORIAL!#REF!</definedName>
    <definedName name="STOT01.250.0020_1" localSheetId="5">[3]MEMORIAL!#REF!</definedName>
    <definedName name="STOT01.250.0020_1">[3]MEMORIAL!#REF!</definedName>
    <definedName name="STOT01.250.0040" localSheetId="3">[3]MEMORIAL!#REF!</definedName>
    <definedName name="STOT01.250.0040" localSheetId="5">[3]MEMORIAL!#REF!</definedName>
    <definedName name="STOT01.250.0040">[3]MEMORIAL!#REF!</definedName>
    <definedName name="STOT01.250.0040_1" localSheetId="3">[3]MEMORIAL!#REF!</definedName>
    <definedName name="STOT01.250.0040_1" localSheetId="5">[3]MEMORIAL!#REF!</definedName>
    <definedName name="STOT01.250.0040_1">[3]MEMORIAL!#REF!</definedName>
    <definedName name="STOT01.250.0340" localSheetId="3">[3]MEMORIAL!#REF!</definedName>
    <definedName name="STOT01.250.0340" localSheetId="5">[3]MEMORIAL!#REF!</definedName>
    <definedName name="STOT01.250.0340">[3]MEMORIAL!#REF!</definedName>
    <definedName name="STOT01.250.0340_1" localSheetId="3">[3]MEMORIAL!#REF!</definedName>
    <definedName name="STOT01.250.0340_1" localSheetId="5">[3]MEMORIAL!#REF!</definedName>
    <definedName name="STOT01.250.0340_1">[3]MEMORIAL!#REF!</definedName>
    <definedName name="STOT01.2500040" localSheetId="3">[3]MEMORIAL!#REF!</definedName>
    <definedName name="STOT01.2500040" localSheetId="5">[3]MEMORIAL!#REF!</definedName>
    <definedName name="STOT01.2500040">[3]MEMORIAL!#REF!</definedName>
    <definedName name="STOT01.2500040_1" localSheetId="3">[3]MEMORIAL!#REF!</definedName>
    <definedName name="STOT01.2500040_1" localSheetId="5">[3]MEMORIAL!#REF!</definedName>
    <definedName name="STOT01.2500040_1">[3]MEMORIAL!#REF!</definedName>
    <definedName name="STOT02.010.0020" localSheetId="7">#REF!</definedName>
    <definedName name="STOT02.010.0020" localSheetId="3">#REF!</definedName>
    <definedName name="STOT02.010.0020" localSheetId="5">#REF!</definedName>
    <definedName name="STOT02.010.0020" localSheetId="6">#REF!</definedName>
    <definedName name="STOT02.010.0020">#REF!</definedName>
    <definedName name="STOT02.010.0020_1" localSheetId="7">[3]MEMORIAL!#REF!</definedName>
    <definedName name="STOT02.010.0020_1" localSheetId="3">[3]MEMORIAL!#REF!</definedName>
    <definedName name="STOT02.010.0020_1" localSheetId="5">[3]MEMORIAL!#REF!</definedName>
    <definedName name="STOT02.010.0020_1" localSheetId="6">[3]MEMORIAL!#REF!</definedName>
    <definedName name="STOT02.010.0020_1">[3]MEMORIAL!#REF!</definedName>
    <definedName name="STOT02.010.0030" localSheetId="3">[3]MEMORIAL!#REF!</definedName>
    <definedName name="STOT02.010.0030" localSheetId="5">[3]MEMORIAL!#REF!</definedName>
    <definedName name="STOT02.010.0030">[3]MEMORIAL!#REF!</definedName>
    <definedName name="STOT02.010.0030_1" localSheetId="3">[3]MEMORIAL!#REF!</definedName>
    <definedName name="STOT02.010.0030_1" localSheetId="5">[3]MEMORIAL!#REF!</definedName>
    <definedName name="STOT02.010.0030_1">[3]MEMORIAL!#REF!</definedName>
    <definedName name="STOT02.010.0050" localSheetId="3">[5]MEMORIAL!#REF!</definedName>
    <definedName name="STOT02.010.0050" localSheetId="5">[5]MEMORIAL!#REF!</definedName>
    <definedName name="STOT02.010.0050">[5]MEMORIAL!#REF!</definedName>
    <definedName name="STOT02.010.0050_1" localSheetId="3">[5]MEMORIAL!#REF!</definedName>
    <definedName name="STOT02.010.0050_1" localSheetId="5">[5]MEMORIAL!#REF!</definedName>
    <definedName name="STOT02.010.0050_1">[5]MEMORIAL!#REF!</definedName>
    <definedName name="STOT02.010.0060" localSheetId="3">[3]MEMORIAL!#REF!</definedName>
    <definedName name="STOT02.010.0060" localSheetId="5">[3]MEMORIAL!#REF!</definedName>
    <definedName name="STOT02.010.0060">[3]MEMORIAL!#REF!</definedName>
    <definedName name="STOT02.010.0060_1" localSheetId="3">[3]MEMORIAL!#REF!</definedName>
    <definedName name="STOT02.010.0060_1" localSheetId="5">[3]MEMORIAL!#REF!</definedName>
    <definedName name="STOT02.010.0060_1">[3]MEMORIAL!#REF!</definedName>
    <definedName name="STOT02.010.0065" localSheetId="3">[5]MEMORIAL!#REF!</definedName>
    <definedName name="STOT02.010.0065" localSheetId="5">[5]MEMORIAL!#REF!</definedName>
    <definedName name="STOT02.010.0065">[5]MEMORIAL!#REF!</definedName>
    <definedName name="STOT02.010.0065_1" localSheetId="3">[3]MEMORIAL!#REF!</definedName>
    <definedName name="STOT02.010.0065_1" localSheetId="5">[3]MEMORIAL!#REF!</definedName>
    <definedName name="STOT02.010.0065_1">[3]MEMORIAL!#REF!</definedName>
    <definedName name="STOT02.010.0080" localSheetId="3">[3]MEMORIAL!#REF!</definedName>
    <definedName name="STOT02.010.0080" localSheetId="5">[3]MEMORIAL!#REF!</definedName>
    <definedName name="STOT02.010.0080">[3]MEMORIAL!#REF!</definedName>
    <definedName name="STOT02.010.0080_1" localSheetId="3">[3]MEMORIAL!#REF!</definedName>
    <definedName name="STOT02.010.0080_1" localSheetId="5">[3]MEMORIAL!#REF!</definedName>
    <definedName name="STOT02.010.0080_1">[3]MEMORIAL!#REF!</definedName>
    <definedName name="STOT02.010.0090" localSheetId="3">[3]MEMORIAL!#REF!</definedName>
    <definedName name="STOT02.010.0090" localSheetId="5">[3]MEMORIAL!#REF!</definedName>
    <definedName name="STOT02.010.0090">[3]MEMORIAL!#REF!</definedName>
    <definedName name="STOT02.010.0090_1" localSheetId="3">[3]MEMORIAL!#REF!</definedName>
    <definedName name="STOT02.010.0090_1" localSheetId="5">[3]MEMORIAL!#REF!</definedName>
    <definedName name="STOT02.010.0090_1">[3]MEMORIAL!#REF!</definedName>
    <definedName name="STOT02.010.0130" localSheetId="3">[5]MEMORIAL!#REF!</definedName>
    <definedName name="STOT02.010.0130" localSheetId="5">[5]MEMORIAL!#REF!</definedName>
    <definedName name="STOT02.010.0130">[5]MEMORIAL!#REF!</definedName>
    <definedName name="STOT02.010.0130_1" localSheetId="3">[5]MEMORIAL!#REF!</definedName>
    <definedName name="STOT02.010.0130_1" localSheetId="5">[5]MEMORIAL!#REF!</definedName>
    <definedName name="STOT02.010.0130_1">[5]MEMORIAL!#REF!</definedName>
    <definedName name="STOT02.010.0140" localSheetId="3">[3]MEMORIAL!#REF!</definedName>
    <definedName name="STOT02.010.0140" localSheetId="5">[3]MEMORIAL!#REF!</definedName>
    <definedName name="STOT02.010.0140">[3]MEMORIAL!#REF!</definedName>
    <definedName name="STOT02.010.0140_1" localSheetId="3">[3]MEMORIAL!#REF!</definedName>
    <definedName name="STOT02.010.0140_1" localSheetId="5">[3]MEMORIAL!#REF!</definedName>
    <definedName name="STOT02.010.0140_1">[3]MEMORIAL!#REF!</definedName>
    <definedName name="STOT02.010.0150" localSheetId="3">[3]MEMORIAL!#REF!</definedName>
    <definedName name="STOT02.010.0150" localSheetId="5">[3]MEMORIAL!#REF!</definedName>
    <definedName name="STOT02.010.0150">[3]MEMORIAL!#REF!</definedName>
    <definedName name="STOT02.010.0150_1" localSheetId="3">[3]MEMORIAL!#REF!</definedName>
    <definedName name="STOT02.010.0150_1" localSheetId="5">[3]MEMORIAL!#REF!</definedName>
    <definedName name="STOT02.010.0150_1">[3]MEMORIAL!#REF!</definedName>
    <definedName name="STOT02.020.0020" localSheetId="3">[3]MEMORIAL!#REF!</definedName>
    <definedName name="STOT02.020.0020" localSheetId="5">[3]MEMORIAL!#REF!</definedName>
    <definedName name="STOT02.020.0020">[3]MEMORIAL!#REF!</definedName>
    <definedName name="STOT02.020.0020_1" localSheetId="3">[3]MEMORIAL!#REF!</definedName>
    <definedName name="STOT02.020.0020_1" localSheetId="5">[3]MEMORIAL!#REF!</definedName>
    <definedName name="STOT02.020.0020_1">[3]MEMORIAL!#REF!</definedName>
    <definedName name="STOT02.040.0320" localSheetId="3">[3]MEMORIAL!#REF!</definedName>
    <definedName name="STOT02.040.0320" localSheetId="5">[3]MEMORIAL!#REF!</definedName>
    <definedName name="STOT02.040.0320">[3]MEMORIAL!#REF!</definedName>
    <definedName name="STOT02.040.0320_1" localSheetId="3">[3]MEMORIAL!#REF!</definedName>
    <definedName name="STOT02.040.0320_1" localSheetId="5">[3]MEMORIAL!#REF!</definedName>
    <definedName name="STOT02.040.0320_1">[3]MEMORIAL!#REF!</definedName>
    <definedName name="STOT02.040.3910" localSheetId="3">[3]MEMORIAL!#REF!</definedName>
    <definedName name="STOT02.040.3910" localSheetId="5">[3]MEMORIAL!#REF!</definedName>
    <definedName name="STOT02.040.3910">[3]MEMORIAL!#REF!</definedName>
    <definedName name="STOT02.040.3910_1" localSheetId="3">[3]MEMORIAL!#REF!</definedName>
    <definedName name="STOT02.040.3910_1" localSheetId="5">[3]MEMORIAL!#REF!</definedName>
    <definedName name="STOT02.040.3910_1">[3]MEMORIAL!#REF!</definedName>
    <definedName name="STOT02.040.3930" localSheetId="3">[3]MEMORIAL!#REF!</definedName>
    <definedName name="STOT02.040.3930" localSheetId="5">[3]MEMORIAL!#REF!</definedName>
    <definedName name="STOT02.040.3930">[3]MEMORIAL!#REF!</definedName>
    <definedName name="STOT02.040.3930_1" localSheetId="3">[3]MEMORIAL!#REF!</definedName>
    <definedName name="STOT02.040.3930_1" localSheetId="5">[3]MEMORIAL!#REF!</definedName>
    <definedName name="STOT02.040.3930_1">[3]MEMORIAL!#REF!</definedName>
    <definedName name="STOT02.040.7438" localSheetId="3">[3]MEMORIAL!#REF!</definedName>
    <definedName name="STOT02.040.7438" localSheetId="5">[3]MEMORIAL!#REF!</definedName>
    <definedName name="STOT02.040.7438">[3]MEMORIAL!#REF!</definedName>
    <definedName name="STOT02.040.7438_1" localSheetId="3">[3]MEMORIAL!#REF!</definedName>
    <definedName name="STOT02.040.7438_1" localSheetId="5">[3]MEMORIAL!#REF!</definedName>
    <definedName name="STOT02.040.7438_1">[3]MEMORIAL!#REF!</definedName>
    <definedName name="STOT02.110.0136" localSheetId="3">[3]MEMORIAL!#REF!</definedName>
    <definedName name="STOT02.110.0136" localSheetId="5">[3]MEMORIAL!#REF!</definedName>
    <definedName name="STOT02.110.0136">[3]MEMORIAL!#REF!</definedName>
    <definedName name="STOT02.110.0136_1" localSheetId="3">[3]MEMORIAL!#REF!</definedName>
    <definedName name="STOT02.110.0136_1" localSheetId="5">[3]MEMORIAL!#REF!</definedName>
    <definedName name="STOT02.110.0136_1">[3]MEMORIAL!#REF!</definedName>
    <definedName name="STOT02.110.0736" localSheetId="3">[3]MEMORIAL!#REF!</definedName>
    <definedName name="STOT02.110.0736" localSheetId="5">[3]MEMORIAL!#REF!</definedName>
    <definedName name="STOT02.110.0736">[3]MEMORIAL!#REF!</definedName>
    <definedName name="STOT02.110.0736_1" localSheetId="3">[3]MEMORIAL!#REF!</definedName>
    <definedName name="STOT02.110.0736_1" localSheetId="5">[3]MEMORIAL!#REF!</definedName>
    <definedName name="STOT02.110.0736_1">[3]MEMORIAL!#REF!</definedName>
    <definedName name="STOT02.110.1866" localSheetId="3">[3]MEMORIAL!#REF!</definedName>
    <definedName name="STOT02.110.1866" localSheetId="5">[3]MEMORIAL!#REF!</definedName>
    <definedName name="STOT02.110.1866">[3]MEMORIAL!#REF!</definedName>
    <definedName name="STOT02.110.1866_1" localSheetId="3">[3]MEMORIAL!#REF!</definedName>
    <definedName name="STOT02.110.1866_1" localSheetId="5">[3]MEMORIAL!#REF!</definedName>
    <definedName name="STOT02.110.1866_1">[3]MEMORIAL!#REF!</definedName>
    <definedName name="STOT02.110.2021" localSheetId="3">[3]MEMORIAL!#REF!</definedName>
    <definedName name="STOT02.110.2021" localSheetId="5">[3]MEMORIAL!#REF!</definedName>
    <definedName name="STOT02.110.2021">[3]MEMORIAL!#REF!</definedName>
    <definedName name="STOT02.110.2021_1" localSheetId="3">[3]MEMORIAL!#REF!</definedName>
    <definedName name="STOT02.110.2021_1" localSheetId="5">[3]MEMORIAL!#REF!</definedName>
    <definedName name="STOT02.110.2021_1">[3]MEMORIAL!#REF!</definedName>
    <definedName name="STOT02.110.2070" localSheetId="3">[3]MEMORIAL!#REF!</definedName>
    <definedName name="STOT02.110.2070" localSheetId="5">[3]MEMORIAL!#REF!</definedName>
    <definedName name="STOT02.110.2070">[3]MEMORIAL!#REF!</definedName>
    <definedName name="STOT02.110.2070_1" localSheetId="3">[3]MEMORIAL!#REF!</definedName>
    <definedName name="STOT02.110.2070_1" localSheetId="5">[3]MEMORIAL!#REF!</definedName>
    <definedName name="STOT02.110.2070_1">[3]MEMORIAL!#REF!</definedName>
    <definedName name="STOT02.110.2284" localSheetId="3">[3]MEMORIAL!#REF!</definedName>
    <definedName name="STOT02.110.2284" localSheetId="5">[3]MEMORIAL!#REF!</definedName>
    <definedName name="STOT02.110.2284">[3]MEMORIAL!#REF!</definedName>
    <definedName name="STOT02.110.2284_1" localSheetId="3">[3]MEMORIAL!#REF!</definedName>
    <definedName name="STOT02.110.2284_1" localSheetId="5">[3]MEMORIAL!#REF!</definedName>
    <definedName name="STOT02.110.2284_1">[3]MEMORIAL!#REF!</definedName>
    <definedName name="STOT02.110.2758" localSheetId="3">[3]MEMORIAL!#REF!</definedName>
    <definedName name="STOT02.110.2758" localSheetId="5">[3]MEMORIAL!#REF!</definedName>
    <definedName name="STOT02.110.2758">[3]MEMORIAL!#REF!</definedName>
    <definedName name="STOT02.110.2758_1" localSheetId="3">[3]MEMORIAL!#REF!</definedName>
    <definedName name="STOT02.110.2758_1" localSheetId="5">[3]MEMORIAL!#REF!</definedName>
    <definedName name="STOT02.110.2758_1">[3]MEMORIAL!#REF!</definedName>
    <definedName name="STOT02.110.3862" localSheetId="3">[3]MEMORIAL!#REF!</definedName>
    <definedName name="STOT02.110.3862" localSheetId="5">[3]MEMORIAL!#REF!</definedName>
    <definedName name="STOT02.110.3862">[3]MEMORIAL!#REF!</definedName>
    <definedName name="STOT02.110.3862_1" localSheetId="3">[3]MEMORIAL!#REF!</definedName>
    <definedName name="STOT02.110.3862_1" localSheetId="5">[3]MEMORIAL!#REF!</definedName>
    <definedName name="STOT02.110.3862_1">[3]MEMORIAL!#REF!</definedName>
    <definedName name="STOT02.110.3868" localSheetId="3">[3]MEMORIAL!#REF!</definedName>
    <definedName name="STOT02.110.3868" localSheetId="5">[3]MEMORIAL!#REF!</definedName>
    <definedName name="STOT02.110.3868">[3]MEMORIAL!#REF!</definedName>
    <definedName name="STOT02.110.3926" localSheetId="3">[3]MEMORIAL!#REF!</definedName>
    <definedName name="STOT02.110.3926" localSheetId="5">[3]MEMORIAL!#REF!</definedName>
    <definedName name="STOT02.110.3926">[3]MEMORIAL!#REF!</definedName>
    <definedName name="STOT02.110.3926_1" localSheetId="3">[3]MEMORIAL!#REF!</definedName>
    <definedName name="STOT02.110.3926_1" localSheetId="5">[3]MEMORIAL!#REF!</definedName>
    <definedName name="STOT02.110.3926_1">[3]MEMORIAL!#REF!</definedName>
    <definedName name="STOT02.110.4292" localSheetId="3">[3]MEMORIAL!#REF!</definedName>
    <definedName name="STOT02.110.4292" localSheetId="5">[3]MEMORIAL!#REF!</definedName>
    <definedName name="STOT02.110.4292">[3]MEMORIAL!#REF!</definedName>
    <definedName name="STOT02.110.4292_1" localSheetId="3">[3]MEMORIAL!#REF!</definedName>
    <definedName name="STOT02.110.4292_1" localSheetId="5">[3]MEMORIAL!#REF!</definedName>
    <definedName name="STOT02.110.4292_1">[3]MEMORIAL!#REF!</definedName>
    <definedName name="STOT02.110.4760" localSheetId="3">[3]MEMORIAL!#REF!</definedName>
    <definedName name="STOT02.110.4760" localSheetId="5">[3]MEMORIAL!#REF!</definedName>
    <definedName name="STOT02.110.4760">[3]MEMORIAL!#REF!</definedName>
    <definedName name="STOT02.110.4760_1" localSheetId="3">[3]MEMORIAL!#REF!</definedName>
    <definedName name="STOT02.110.4760_1" localSheetId="5">[3]MEMORIAL!#REF!</definedName>
    <definedName name="STOT02.110.4760_1">[3]MEMORIAL!#REF!</definedName>
    <definedName name="STOT02.120.0010" localSheetId="3">[3]MEMORIAL!#REF!</definedName>
    <definedName name="STOT02.120.0010" localSheetId="5">[3]MEMORIAL!#REF!</definedName>
    <definedName name="STOT02.120.0010">[3]MEMORIAL!#REF!</definedName>
    <definedName name="STOT02.120.0010_1" localSheetId="3">[3]MEMORIAL!#REF!</definedName>
    <definedName name="STOT02.120.0010_1" localSheetId="5">[3]MEMORIAL!#REF!</definedName>
    <definedName name="STOT02.120.0010_1">[3]MEMORIAL!#REF!</definedName>
    <definedName name="STOT02.120.0040" localSheetId="3">[3]MEMORIAL!#REF!</definedName>
    <definedName name="STOT02.120.0040" localSheetId="5">[3]MEMORIAL!#REF!</definedName>
    <definedName name="STOT02.120.0040">[3]MEMORIAL!#REF!</definedName>
    <definedName name="STOT02.120.0040_1" localSheetId="3">[3]MEMORIAL!#REF!</definedName>
    <definedName name="STOT02.120.0040_1" localSheetId="5">[3]MEMORIAL!#REF!</definedName>
    <definedName name="STOT02.120.0040_1">[3]MEMORIAL!#REF!</definedName>
    <definedName name="STOT02.140.0040" localSheetId="3">[3]MEMORIAL!#REF!</definedName>
    <definedName name="STOT02.140.0040" localSheetId="5">[3]MEMORIAL!#REF!</definedName>
    <definedName name="STOT02.140.0040">[3]MEMORIAL!#REF!</definedName>
    <definedName name="STOT02.140.0040_1" localSheetId="3">[3]MEMORIAL!#REF!</definedName>
    <definedName name="STOT02.140.0040_1" localSheetId="5">[3]MEMORIAL!#REF!</definedName>
    <definedName name="STOT02.140.0040_1">[3]MEMORIAL!#REF!</definedName>
    <definedName name="STOT02.160.0010" localSheetId="3">[3]MEMORIAL!#REF!</definedName>
    <definedName name="STOT02.160.0010" localSheetId="5">[3]MEMORIAL!#REF!</definedName>
    <definedName name="STOT02.160.0010">[3]MEMORIAL!#REF!</definedName>
    <definedName name="STOT02.160.0010_1" localSheetId="3">[3]MEMORIAL!#REF!</definedName>
    <definedName name="STOT02.160.0010_1" localSheetId="5">[3]MEMORIAL!#REF!</definedName>
    <definedName name="STOT02.160.0010_1">[3]MEMORIAL!#REF!</definedName>
    <definedName name="STOT02.160.0075" localSheetId="3">[3]MEMORIAL!#REF!</definedName>
    <definedName name="STOT02.160.0075" localSheetId="5">[3]MEMORIAL!#REF!</definedName>
    <definedName name="STOT02.160.0075">[3]MEMORIAL!#REF!</definedName>
    <definedName name="STOT02.160.0075_1" localSheetId="3">[3]MEMORIAL!#REF!</definedName>
    <definedName name="STOT02.160.0075_1" localSheetId="5">[3]MEMORIAL!#REF!</definedName>
    <definedName name="STOT02.160.0075_1">[3]MEMORIAL!#REF!</definedName>
    <definedName name="STOT02.210.0030" localSheetId="3">[3]MEMORIAL!#REF!</definedName>
    <definedName name="STOT02.210.0030" localSheetId="5">[3]MEMORIAL!#REF!</definedName>
    <definedName name="STOT02.210.0030">[3]MEMORIAL!#REF!</definedName>
    <definedName name="STOT02.210.0030_1" localSheetId="3">[3]MEMORIAL!#REF!</definedName>
    <definedName name="STOT02.210.0030_1" localSheetId="5">[3]MEMORIAL!#REF!</definedName>
    <definedName name="STOT02.210.0030_1">[3]MEMORIAL!#REF!</definedName>
    <definedName name="STOT02.210.0110" localSheetId="3">[3]MEMORIAL!#REF!</definedName>
    <definedName name="STOT02.210.0110" localSheetId="5">[3]MEMORIAL!#REF!</definedName>
    <definedName name="STOT02.210.0110">[3]MEMORIAL!#REF!</definedName>
    <definedName name="STOT02.210.0110_1" localSheetId="3">[3]MEMORIAL!#REF!</definedName>
    <definedName name="STOT02.210.0110_1" localSheetId="5">[3]MEMORIAL!#REF!</definedName>
    <definedName name="STOT02.210.0110_1">[3]MEMORIAL!#REF!</definedName>
    <definedName name="STOT02.210.0290" localSheetId="3">[3]MEMORIAL!#REF!</definedName>
    <definedName name="STOT02.210.0290" localSheetId="5">[3]MEMORIAL!#REF!</definedName>
    <definedName name="STOT02.210.0290">[3]MEMORIAL!#REF!</definedName>
    <definedName name="STOT02.210.0290_1" localSheetId="3">[3]MEMORIAL!#REF!</definedName>
    <definedName name="STOT02.210.0290_1" localSheetId="5">[3]MEMORIAL!#REF!</definedName>
    <definedName name="STOT02.210.0290_1">[3]MEMORIAL!#REF!</definedName>
    <definedName name="STOT02.210.0320" localSheetId="3">[3]MEMORIAL!#REF!</definedName>
    <definedName name="STOT02.210.0320" localSheetId="5">[3]MEMORIAL!#REF!</definedName>
    <definedName name="STOT02.210.0320">[3]MEMORIAL!#REF!</definedName>
    <definedName name="STOT02.210.0320_1" localSheetId="3">[3]MEMORIAL!#REF!</definedName>
    <definedName name="STOT02.210.0320_1" localSheetId="5">[3]MEMORIAL!#REF!</definedName>
    <definedName name="STOT02.210.0320_1">[3]MEMORIAL!#REF!</definedName>
    <definedName name="STOT03.010.0020" localSheetId="3">[5]MEMORIAL!#REF!</definedName>
    <definedName name="STOT03.010.0020" localSheetId="5">[5]MEMORIAL!#REF!</definedName>
    <definedName name="STOT03.010.0020">[5]MEMORIAL!#REF!</definedName>
    <definedName name="STOT03.010.0020_1" localSheetId="3">[3]MEMORIAL!#REF!</definedName>
    <definedName name="STOT03.010.0020_1" localSheetId="5">[3]MEMORIAL!#REF!</definedName>
    <definedName name="STOT03.010.0020_1">[3]MEMORIAL!#REF!</definedName>
    <definedName name="STOT03.010.0025" localSheetId="3">[5]MEMORIAL!#REF!</definedName>
    <definedName name="STOT03.010.0025" localSheetId="5">[5]MEMORIAL!#REF!</definedName>
    <definedName name="STOT03.010.0025">[5]MEMORIAL!#REF!</definedName>
    <definedName name="STOT03.010.0025_1" localSheetId="3">[3]MEMORIAL!#REF!</definedName>
    <definedName name="STOT03.010.0025_1" localSheetId="5">[3]MEMORIAL!#REF!</definedName>
    <definedName name="STOT03.010.0025_1">[3]MEMORIAL!#REF!</definedName>
    <definedName name="STOT03.010.0040" localSheetId="3">[5]MEMORIAL!#REF!</definedName>
    <definedName name="STOT03.010.0040" localSheetId="5">[5]MEMORIAL!#REF!</definedName>
    <definedName name="STOT03.010.0040">[5]MEMORIAL!#REF!</definedName>
    <definedName name="STOT03.010.0040_1" localSheetId="3">[6]MEMORIAL!#REF!</definedName>
    <definedName name="STOT03.010.0040_1" localSheetId="5">[6]MEMORIAL!#REF!</definedName>
    <definedName name="STOT03.010.0040_1">[6]MEMORIAL!#REF!</definedName>
    <definedName name="STOT03.010.0050" localSheetId="3">[5]MEMORIAL!#REF!</definedName>
    <definedName name="STOT03.010.0050" localSheetId="5">[5]MEMORIAL!#REF!</definedName>
    <definedName name="STOT03.010.0050">[5]MEMORIAL!#REF!</definedName>
    <definedName name="STOT03.010.0050_1" localSheetId="3">[6]MEMORIAL!#REF!</definedName>
    <definedName name="STOT03.010.0050_1" localSheetId="5">[6]MEMORIAL!#REF!</definedName>
    <definedName name="STOT03.010.0050_1">[6]MEMORIAL!#REF!</definedName>
    <definedName name="STOT03.010.0100" localSheetId="3">[5]MEMORIAL!#REF!</definedName>
    <definedName name="STOT03.010.0100" localSheetId="5">[5]MEMORIAL!#REF!</definedName>
    <definedName name="STOT03.010.0100">[5]MEMORIAL!#REF!</definedName>
    <definedName name="STOT03.010.0100_1" localSheetId="3">[5]MEMORIAL!#REF!</definedName>
    <definedName name="STOT03.010.0100_1" localSheetId="5">[5]MEMORIAL!#REF!</definedName>
    <definedName name="STOT03.010.0100_1">[5]MEMORIAL!#REF!</definedName>
    <definedName name="STOT03.010.0140" localSheetId="3">[3]MEMORIAL!#REF!</definedName>
    <definedName name="STOT03.010.0140" localSheetId="5">[3]MEMORIAL!#REF!</definedName>
    <definedName name="STOT03.010.0140">[3]MEMORIAL!#REF!</definedName>
    <definedName name="STOT03.010.0140_1" localSheetId="3">[3]MEMORIAL!#REF!</definedName>
    <definedName name="STOT03.010.0140_1" localSheetId="5">[3]MEMORIAL!#REF!</definedName>
    <definedName name="STOT03.010.0140_1">[3]MEMORIAL!#REF!</definedName>
    <definedName name="STOT03.010.0160" localSheetId="3">[3]MEMORIAL!#REF!</definedName>
    <definedName name="STOT03.010.0160" localSheetId="5">[3]MEMORIAL!#REF!</definedName>
    <definedName name="STOT03.010.0160">[3]MEMORIAL!#REF!</definedName>
    <definedName name="STOT03.010.0160_1" localSheetId="3">[3]MEMORIAL!#REF!</definedName>
    <definedName name="STOT03.010.0160_1" localSheetId="5">[3]MEMORIAL!#REF!</definedName>
    <definedName name="STOT03.010.0160_1">[3]MEMORIAL!#REF!</definedName>
    <definedName name="STOT03.010.0170" localSheetId="3">[3]MEMORIAL!#REF!</definedName>
    <definedName name="STOT03.010.0170" localSheetId="5">[3]MEMORIAL!#REF!</definedName>
    <definedName name="STOT03.010.0170">[3]MEMORIAL!#REF!</definedName>
    <definedName name="STOT03.010.0170_1" localSheetId="3">[3]MEMORIAL!#REF!</definedName>
    <definedName name="STOT03.010.0170_1" localSheetId="5">[3]MEMORIAL!#REF!</definedName>
    <definedName name="STOT03.010.0170_1">[3]MEMORIAL!#REF!</definedName>
    <definedName name="STOT03.010.0180" localSheetId="3">[5]MEMORIAL!#REF!</definedName>
    <definedName name="STOT03.010.0180" localSheetId="5">[5]MEMORIAL!#REF!</definedName>
    <definedName name="STOT03.010.0180">[5]MEMORIAL!#REF!</definedName>
    <definedName name="STOT03.010.0180_1" localSheetId="3">[3]MEMORIAL!#REF!</definedName>
    <definedName name="STOT03.010.0180_1" localSheetId="5">[3]MEMORIAL!#REF!</definedName>
    <definedName name="STOT03.010.0180_1">[3]MEMORIAL!#REF!</definedName>
    <definedName name="STOT03.010.0190" localSheetId="3">[3]MEMORIAL!#REF!</definedName>
    <definedName name="STOT03.010.0190" localSheetId="5">[3]MEMORIAL!#REF!</definedName>
    <definedName name="STOT03.010.0190">[3]MEMORIAL!#REF!</definedName>
    <definedName name="STOT03.010.0190_1" localSheetId="3">[3]MEMORIAL!#REF!</definedName>
    <definedName name="STOT03.010.0190_1" localSheetId="5">[3]MEMORIAL!#REF!</definedName>
    <definedName name="STOT03.010.0190_1">[3]MEMORIAL!#REF!</definedName>
    <definedName name="STOT03.010.0200" localSheetId="3">[5]MEMORIAL!#REF!</definedName>
    <definedName name="STOT03.010.0200" localSheetId="5">[5]MEMORIAL!#REF!</definedName>
    <definedName name="STOT03.010.0200">[5]MEMORIAL!#REF!</definedName>
    <definedName name="STOT03.010.0200_1" localSheetId="3">[3]MEMORIAL!#REF!</definedName>
    <definedName name="STOT03.010.0200_1" localSheetId="5">[3]MEMORIAL!#REF!</definedName>
    <definedName name="STOT03.010.0200_1">[3]MEMORIAL!#REF!</definedName>
    <definedName name="STOT04.010.0010" localSheetId="3">[3]MEMORIAL!#REF!</definedName>
    <definedName name="STOT04.010.0010" localSheetId="5">[3]MEMORIAL!#REF!</definedName>
    <definedName name="STOT04.010.0010">[3]MEMORIAL!#REF!</definedName>
    <definedName name="STOT04.010.0010_1" localSheetId="3">[3]MEMORIAL!#REF!</definedName>
    <definedName name="STOT04.010.0010_1" localSheetId="5">[3]MEMORIAL!#REF!</definedName>
    <definedName name="STOT04.010.0010_1">[3]MEMORIAL!#REF!</definedName>
    <definedName name="STOT04.010.0040" localSheetId="3">[3]MEMORIAL!#REF!</definedName>
    <definedName name="STOT04.010.0040" localSheetId="5">[3]MEMORIAL!#REF!</definedName>
    <definedName name="STOT04.010.0040">[3]MEMORIAL!#REF!</definedName>
    <definedName name="STOT04.010.0040_1" localSheetId="3">[3]MEMORIAL!#REF!</definedName>
    <definedName name="STOT04.010.0040_1" localSheetId="5">[3]MEMORIAL!#REF!</definedName>
    <definedName name="STOT04.010.0040_1">[3]MEMORIAL!#REF!</definedName>
    <definedName name="STOT04.010.0070" localSheetId="3">[3]MEMORIAL!#REF!</definedName>
    <definedName name="STOT04.010.0070" localSheetId="5">[3]MEMORIAL!#REF!</definedName>
    <definedName name="STOT04.010.0070">[3]MEMORIAL!#REF!</definedName>
    <definedName name="STOT04.010.0070_1" localSheetId="3">[3]MEMORIAL!#REF!</definedName>
    <definedName name="STOT04.010.0070_1" localSheetId="5">[3]MEMORIAL!#REF!</definedName>
    <definedName name="STOT04.010.0070_1">[3]MEMORIAL!#REF!</definedName>
    <definedName name="STOT04.010.0150" localSheetId="3">[3]MEMORIAL!#REF!</definedName>
    <definedName name="STOT04.010.0150" localSheetId="5">[3]MEMORIAL!#REF!</definedName>
    <definedName name="STOT04.010.0150">[3]MEMORIAL!#REF!</definedName>
    <definedName name="STOT04.010.0150_1" localSheetId="3">[3]MEMORIAL!#REF!</definedName>
    <definedName name="STOT04.010.0150_1" localSheetId="5">[3]MEMORIAL!#REF!</definedName>
    <definedName name="STOT04.010.0150_1">[3]MEMORIAL!#REF!</definedName>
    <definedName name="STOT04.010.0190" localSheetId="3">[3]MEMORIAL!#REF!</definedName>
    <definedName name="STOT04.010.0190" localSheetId="5">[3]MEMORIAL!#REF!</definedName>
    <definedName name="STOT04.010.0190">[3]MEMORIAL!#REF!</definedName>
    <definedName name="STOT04.010.0190_1" localSheetId="3">[3]MEMORIAL!#REF!</definedName>
    <definedName name="STOT04.010.0190_1" localSheetId="5">[3]MEMORIAL!#REF!</definedName>
    <definedName name="STOT04.010.0190_1">[3]MEMORIAL!#REF!</definedName>
    <definedName name="STOT04.010.0200" localSheetId="3">[3]MEMORIAL!#REF!</definedName>
    <definedName name="STOT04.010.0200" localSheetId="5">[3]MEMORIAL!#REF!</definedName>
    <definedName name="STOT04.010.0200">[3]MEMORIAL!#REF!</definedName>
    <definedName name="STOT04.010.0200_1" localSheetId="3">[3]MEMORIAL!#REF!</definedName>
    <definedName name="STOT04.010.0200_1" localSheetId="5">[3]MEMORIAL!#REF!</definedName>
    <definedName name="STOT04.010.0200_1">[3]MEMORIAL!#REF!</definedName>
    <definedName name="STOT04.010.0290" localSheetId="7">#REF!</definedName>
    <definedName name="STOT04.010.0290" localSheetId="3">#REF!</definedName>
    <definedName name="STOT04.010.0290" localSheetId="5">#REF!</definedName>
    <definedName name="STOT04.010.0290" localSheetId="6">#REF!</definedName>
    <definedName name="STOT04.010.0290">#REF!</definedName>
    <definedName name="STOT04.010.0290_1" localSheetId="7">[7]MEMORIAL!#REF!</definedName>
    <definedName name="STOT04.010.0290_1" localSheetId="3">[7]MEMORIAL!#REF!</definedName>
    <definedName name="STOT04.010.0290_1" localSheetId="5">[7]MEMORIAL!#REF!</definedName>
    <definedName name="STOT04.010.0290_1" localSheetId="6">[7]MEMORIAL!#REF!</definedName>
    <definedName name="STOT04.010.0290_1">[7]MEMORIAL!#REF!</definedName>
    <definedName name="STOT04.010.0320" localSheetId="3">[5]MEMORIAL!#REF!</definedName>
    <definedName name="STOT04.010.0320" localSheetId="5">[5]MEMORIAL!#REF!</definedName>
    <definedName name="STOT04.010.0320">[5]MEMORIAL!#REF!</definedName>
    <definedName name="STOT04.010.0320_1" localSheetId="3">[3]MEMORIAL!#REF!</definedName>
    <definedName name="STOT04.010.0320_1" localSheetId="5">[3]MEMORIAL!#REF!</definedName>
    <definedName name="STOT04.010.0320_1">[3]MEMORIAL!#REF!</definedName>
    <definedName name="stot04.010.0330" localSheetId="7">#REF!</definedName>
    <definedName name="stot04.010.0330" localSheetId="3">#REF!</definedName>
    <definedName name="stot04.010.0330" localSheetId="5">#REF!</definedName>
    <definedName name="stot04.010.0330" localSheetId="6">#REF!</definedName>
    <definedName name="stot04.010.0330">#REF!</definedName>
    <definedName name="STOT04.010.0330_1" localSheetId="7">[3]MEMORIAL!#REF!</definedName>
    <definedName name="STOT04.010.0330_1" localSheetId="3">[3]MEMORIAL!#REF!</definedName>
    <definedName name="STOT04.010.0330_1" localSheetId="5">[3]MEMORIAL!#REF!</definedName>
    <definedName name="STOT04.010.0330_1" localSheetId="6">[3]MEMORIAL!#REF!</definedName>
    <definedName name="STOT04.010.0330_1">[3]MEMORIAL!#REF!</definedName>
    <definedName name="STOT04.010.0371" localSheetId="3">[5]MEMORIAL!#REF!</definedName>
    <definedName name="STOT04.010.0371" localSheetId="5">[5]MEMORIAL!#REF!</definedName>
    <definedName name="STOT04.010.0371">[5]MEMORIAL!#REF!</definedName>
    <definedName name="STOT04.010.0371_1" localSheetId="3">[6]MEMORIAL!#REF!</definedName>
    <definedName name="STOT04.010.0371_1" localSheetId="5">[6]MEMORIAL!#REF!</definedName>
    <definedName name="STOT04.010.0371_1">[6]MEMORIAL!#REF!</definedName>
    <definedName name="STOT04.010.0375" localSheetId="3">[5]MEMORIAL!#REF!</definedName>
    <definedName name="STOT04.010.0375" localSheetId="5">[5]MEMORIAL!#REF!</definedName>
    <definedName name="STOT04.010.0375">[5]MEMORIAL!#REF!</definedName>
    <definedName name="STOT04.010.0375_1" localSheetId="3">[3]MEMORIAL!#REF!</definedName>
    <definedName name="STOT04.010.0375_1" localSheetId="5">[3]MEMORIAL!#REF!</definedName>
    <definedName name="STOT04.010.0375_1">[3]MEMORIAL!#REF!</definedName>
    <definedName name="STOT04.010.0395" localSheetId="3">[5]MEMORIAL!#REF!</definedName>
    <definedName name="STOT04.010.0395" localSheetId="5">[5]MEMORIAL!#REF!</definedName>
    <definedName name="STOT04.010.0395">[5]MEMORIAL!#REF!</definedName>
    <definedName name="STOT04.010.0395_1" localSheetId="3">[3]MEMORIAL!#REF!</definedName>
    <definedName name="STOT04.010.0395_1" localSheetId="5">[3]MEMORIAL!#REF!</definedName>
    <definedName name="STOT04.010.0395_1">[3]MEMORIAL!#REF!</definedName>
    <definedName name="STOT04.010.0420" localSheetId="3">[3]MEMORIAL!#REF!</definedName>
    <definedName name="STOT04.010.0420" localSheetId="5">[3]MEMORIAL!#REF!</definedName>
    <definedName name="STOT04.010.0420">[3]MEMORIAL!#REF!</definedName>
    <definedName name="STOT04.010.0420_1" localSheetId="3">[3]MEMORIAL!#REF!</definedName>
    <definedName name="STOT04.010.0420_1" localSheetId="5">[3]MEMORIAL!#REF!</definedName>
    <definedName name="STOT04.010.0420_1">[3]MEMORIAL!#REF!</definedName>
    <definedName name="STOT04.010.0430" localSheetId="3">[3]MEMORIAL!#REF!</definedName>
    <definedName name="STOT04.010.0430" localSheetId="5">[3]MEMORIAL!#REF!</definedName>
    <definedName name="STOT04.010.0430">[3]MEMORIAL!#REF!</definedName>
    <definedName name="STOT04.010.0430_1" localSheetId="3">[3]MEMORIAL!#REF!</definedName>
    <definedName name="STOT04.010.0430_1" localSheetId="5">[3]MEMORIAL!#REF!</definedName>
    <definedName name="STOT04.010.0430_1">[3]MEMORIAL!#REF!</definedName>
    <definedName name="STOT05.010.0020" localSheetId="3">[5]MEMORIAL!#REF!</definedName>
    <definedName name="STOT05.010.0020" localSheetId="5">[5]MEMORIAL!#REF!</definedName>
    <definedName name="STOT05.010.0020">[5]MEMORIAL!#REF!</definedName>
    <definedName name="STOT05.010.0020_1" localSheetId="3">[3]MEMORIAL!#REF!</definedName>
    <definedName name="STOT05.010.0020_1" localSheetId="5">[3]MEMORIAL!#REF!</definedName>
    <definedName name="STOT05.010.0020_1">[3]MEMORIAL!#REF!</definedName>
    <definedName name="STOT05.110.0005" localSheetId="3">[3]MEMORIAL!#REF!</definedName>
    <definedName name="STOT05.110.0005" localSheetId="5">[3]MEMORIAL!#REF!</definedName>
    <definedName name="STOT05.110.0005">[3]MEMORIAL!#REF!</definedName>
    <definedName name="STOT05.110.0005_1" localSheetId="3">[3]MEMORIAL!#REF!</definedName>
    <definedName name="STOT05.110.0005_1" localSheetId="5">[3]MEMORIAL!#REF!</definedName>
    <definedName name="STOT05.110.0005_1">[3]MEMORIAL!#REF!</definedName>
    <definedName name="STOT05.110.0420" localSheetId="3">[3]MEMORIAL!#REF!</definedName>
    <definedName name="STOT05.110.0420" localSheetId="5">[3]MEMORIAL!#REF!</definedName>
    <definedName name="STOT05.110.0420">[3]MEMORIAL!#REF!</definedName>
    <definedName name="STOT05.110.0420_1" localSheetId="3">[3]MEMORIAL!#REF!</definedName>
    <definedName name="STOT05.110.0420_1" localSheetId="5">[3]MEMORIAL!#REF!</definedName>
    <definedName name="STOT05.110.0420_1">[3]MEMORIAL!#REF!</definedName>
    <definedName name="STOT05.110.1300" localSheetId="3">[3]MEMORIAL!#REF!</definedName>
    <definedName name="STOT05.110.1300" localSheetId="5">[3]MEMORIAL!#REF!</definedName>
    <definedName name="STOT05.110.1300">[3]MEMORIAL!#REF!</definedName>
    <definedName name="STOT05.110.1300_1" localSheetId="3">[3]MEMORIAL!#REF!</definedName>
    <definedName name="STOT05.110.1300_1" localSheetId="5">[3]MEMORIAL!#REF!</definedName>
    <definedName name="STOT05.110.1300_1">[3]MEMORIAL!#REF!</definedName>
    <definedName name="STOT05.110.1565" localSheetId="3">[3]MEMORIAL!#REF!</definedName>
    <definedName name="STOT05.110.1565" localSheetId="5">[3]MEMORIAL!#REF!</definedName>
    <definedName name="STOT05.110.1565">[3]MEMORIAL!#REF!</definedName>
    <definedName name="STOT05.110.1565_1" localSheetId="3">[3]MEMORIAL!#REF!</definedName>
    <definedName name="STOT05.110.1565_1" localSheetId="5">[3]MEMORIAL!#REF!</definedName>
    <definedName name="STOT05.110.1565_1">[3]MEMORIAL!#REF!</definedName>
    <definedName name="STOT05.110.1590" localSheetId="3">[3]MEMORIAL!#REF!</definedName>
    <definedName name="STOT05.110.1590" localSheetId="5">[3]MEMORIAL!#REF!</definedName>
    <definedName name="STOT05.110.1590">[3]MEMORIAL!#REF!</definedName>
    <definedName name="STOT05.110.1590_1" localSheetId="3">[3]MEMORIAL!#REF!</definedName>
    <definedName name="STOT05.110.1590_1" localSheetId="5">[3]MEMORIAL!#REF!</definedName>
    <definedName name="STOT05.110.1590_1">[3]MEMORIAL!#REF!</definedName>
    <definedName name="STOT05.110.1620" localSheetId="3">[3]MEMORIAL!#REF!</definedName>
    <definedName name="STOT05.110.1620" localSheetId="5">[3]MEMORIAL!#REF!</definedName>
    <definedName name="STOT05.110.1620">[3]MEMORIAL!#REF!</definedName>
    <definedName name="STOT05.120.0060" localSheetId="3">[3]MEMORIAL!#REF!</definedName>
    <definedName name="STOT05.120.0060" localSheetId="5">[3]MEMORIAL!#REF!</definedName>
    <definedName name="STOT05.120.0060">[3]MEMORIAL!#REF!</definedName>
    <definedName name="STOT05.120.0060_1" localSheetId="3">[3]MEMORIAL!#REF!</definedName>
    <definedName name="STOT05.120.0060_1" localSheetId="5">[3]MEMORIAL!#REF!</definedName>
    <definedName name="STOT05.120.0060_1">[3]MEMORIAL!#REF!</definedName>
    <definedName name="STOT06.010.0010" localSheetId="3">[3]MEMORIAL!#REF!</definedName>
    <definedName name="STOT06.010.0010" localSheetId="5">[3]MEMORIAL!#REF!</definedName>
    <definedName name="STOT06.010.0010">[3]MEMORIAL!#REF!</definedName>
    <definedName name="STOT06.010.0010_1" localSheetId="3">[3]MEMORIAL!#REF!</definedName>
    <definedName name="STOT06.010.0010_1" localSheetId="5">[3]MEMORIAL!#REF!</definedName>
    <definedName name="STOT06.010.0010_1">[3]MEMORIAL!#REF!</definedName>
    <definedName name="STOT08.010.0010" localSheetId="3">[3]MEMORIAL!#REF!</definedName>
    <definedName name="STOT08.010.0010" localSheetId="5">[3]MEMORIAL!#REF!</definedName>
    <definedName name="STOT08.010.0010">[3]MEMORIAL!#REF!</definedName>
    <definedName name="STOT08.010.0010_1" localSheetId="3">[3]MEMORIAL!#REF!</definedName>
    <definedName name="STOT08.010.0010_1" localSheetId="5">[3]MEMORIAL!#REF!</definedName>
    <definedName name="STOT08.010.0010_1">[3]MEMORIAL!#REF!</definedName>
    <definedName name="STOT08.010.0040" localSheetId="3">[3]MEMORIAL!#REF!</definedName>
    <definedName name="STOT08.010.0040" localSheetId="5">[3]MEMORIAL!#REF!</definedName>
    <definedName name="STOT08.010.0040">[3]MEMORIAL!#REF!</definedName>
    <definedName name="STOT08.010.0040_1" localSheetId="3">[3]MEMORIAL!#REF!</definedName>
    <definedName name="STOT08.010.0040_1" localSheetId="5">[3]MEMORIAL!#REF!</definedName>
    <definedName name="STOT08.010.0040_1">[3]MEMORIAL!#REF!</definedName>
    <definedName name="STOT08.010.0060" localSheetId="3">[5]MEMORIAL!#REF!</definedName>
    <definedName name="STOT08.010.0060" localSheetId="5">[5]MEMORIAL!#REF!</definedName>
    <definedName name="STOT08.010.0060">[5]MEMORIAL!#REF!</definedName>
    <definedName name="STOT08.010.0060_1" localSheetId="3">[6]MEMORIAL!#REF!</definedName>
    <definedName name="STOT08.010.0060_1" localSheetId="5">[6]MEMORIAL!#REF!</definedName>
    <definedName name="STOT08.010.0060_1">[6]MEMORIAL!#REF!</definedName>
    <definedName name="STOT08.010.0120" localSheetId="3">[5]MEMORIAL!#REF!</definedName>
    <definedName name="STOT08.010.0120" localSheetId="5">[5]MEMORIAL!#REF!</definedName>
    <definedName name="STOT08.010.0120">[5]MEMORIAL!#REF!</definedName>
    <definedName name="STOT08.010.0120_1" localSheetId="3">[3]MEMORIAL!#REF!</definedName>
    <definedName name="STOT08.010.0120_1" localSheetId="5">[3]MEMORIAL!#REF!</definedName>
    <definedName name="STOT08.010.0120_1">[3]MEMORIAL!#REF!</definedName>
    <definedName name="STOT08.010.0130" localSheetId="3">[3]MEMORIAL!#REF!</definedName>
    <definedName name="STOT08.010.0130" localSheetId="5">[3]MEMORIAL!#REF!</definedName>
    <definedName name="STOT08.010.0130">[3]MEMORIAL!#REF!</definedName>
    <definedName name="STOT08.010.0130_1" localSheetId="3">[3]MEMORIAL!#REF!</definedName>
    <definedName name="STOT08.010.0130_1" localSheetId="5">[3]MEMORIAL!#REF!</definedName>
    <definedName name="STOT08.010.0130_1">[3]MEMORIAL!#REF!</definedName>
    <definedName name="STOT08.010.0135" localSheetId="3">[5]MEMORIAL!#REF!</definedName>
    <definedName name="STOT08.010.0135" localSheetId="5">[5]MEMORIAL!#REF!</definedName>
    <definedName name="STOT08.010.0135">[5]MEMORIAL!#REF!</definedName>
    <definedName name="STOT08.010.0135_1" localSheetId="3">[3]MEMORIAL!#REF!</definedName>
    <definedName name="STOT08.010.0135_1" localSheetId="5">[3]MEMORIAL!#REF!</definedName>
    <definedName name="STOT08.010.0135_1">[3]MEMORIAL!#REF!</definedName>
    <definedName name="STOT08.010.0190" localSheetId="3">[3]MEMORIAL!#REF!</definedName>
    <definedName name="STOT08.010.0190" localSheetId="5">[3]MEMORIAL!#REF!</definedName>
    <definedName name="STOT08.010.0190">[3]MEMORIAL!#REF!</definedName>
    <definedName name="STOT08.010.0190_1" localSheetId="3">[3]MEMORIAL!#REF!</definedName>
    <definedName name="STOT08.010.0190_1" localSheetId="5">[3]MEMORIAL!#REF!</definedName>
    <definedName name="STOT08.010.0190_1">[3]MEMORIAL!#REF!</definedName>
    <definedName name="STOT08.010.0270" localSheetId="3">[5]MEMORIAL!#REF!</definedName>
    <definedName name="STOT08.010.0270" localSheetId="5">[5]MEMORIAL!#REF!</definedName>
    <definedName name="STOT08.010.0270">[5]MEMORIAL!#REF!</definedName>
    <definedName name="STOT08.010.0270_1" localSheetId="3">[3]MEMORIAL!#REF!</definedName>
    <definedName name="STOT08.010.0270_1" localSheetId="5">[3]MEMORIAL!#REF!</definedName>
    <definedName name="STOT08.010.0270_1">[3]MEMORIAL!#REF!</definedName>
    <definedName name="STOT080.010.0350" localSheetId="3">[3]MEMORIAL!#REF!</definedName>
    <definedName name="STOT080.010.0350" localSheetId="5">[3]MEMORIAL!#REF!</definedName>
    <definedName name="STOT080.010.0350">[3]MEMORIAL!#REF!</definedName>
    <definedName name="STOT080.010.0350_1" localSheetId="3">[3]MEMORIAL!#REF!</definedName>
    <definedName name="STOT080.010.0350_1" localSheetId="5">[3]MEMORIAL!#REF!</definedName>
    <definedName name="STOT080.010.0350_1">[3]MEMORIAL!#REF!</definedName>
    <definedName name="STOT09.010.0060" localSheetId="3">[5]MEMORIAL!#REF!</definedName>
    <definedName name="STOT09.010.0060" localSheetId="5">[5]MEMORIAL!#REF!</definedName>
    <definedName name="STOT09.010.0060">[5]MEMORIAL!#REF!</definedName>
    <definedName name="STOT09.010.0060_1" localSheetId="3">[3]MEMORIAL!#REF!</definedName>
    <definedName name="STOT09.010.0060_1" localSheetId="5">[3]MEMORIAL!#REF!</definedName>
    <definedName name="STOT09.010.0060_1">[3]MEMORIAL!#REF!</definedName>
    <definedName name="STOT09.010.0070" localSheetId="3">[3]MEMORIAL!#REF!</definedName>
    <definedName name="STOT09.010.0070" localSheetId="5">[3]MEMORIAL!#REF!</definedName>
    <definedName name="STOT09.010.0070">[3]MEMORIAL!#REF!</definedName>
    <definedName name="STOT09.010.0070_1" localSheetId="3">[3]MEMORIAL!#REF!</definedName>
    <definedName name="STOT09.010.0070_1" localSheetId="5">[3]MEMORIAL!#REF!</definedName>
    <definedName name="STOT09.010.0070_1">[3]MEMORIAL!#REF!</definedName>
    <definedName name="STOT09.010.0240" localSheetId="3">[5]MEMORIAL!#REF!</definedName>
    <definedName name="STOT09.010.0240" localSheetId="5">[5]MEMORIAL!#REF!</definedName>
    <definedName name="STOT09.010.0240">[5]MEMORIAL!#REF!</definedName>
    <definedName name="STOT09.010.0240_1" localSheetId="3">[3]MEMORIAL!#REF!</definedName>
    <definedName name="STOT09.010.0240_1" localSheetId="5">[3]MEMORIAL!#REF!</definedName>
    <definedName name="STOT09.010.0240_1">[3]MEMORIAL!#REF!</definedName>
    <definedName name="STOT09.010.0380" localSheetId="3">[3]MEMORIAL!#REF!</definedName>
    <definedName name="STOT09.010.0380" localSheetId="5">[3]MEMORIAL!#REF!</definedName>
    <definedName name="STOT09.010.0380">[3]MEMORIAL!#REF!</definedName>
    <definedName name="STOT09.010.0380_1" localSheetId="3">[3]MEMORIAL!#REF!</definedName>
    <definedName name="STOT09.010.0380_1" localSheetId="5">[3]MEMORIAL!#REF!</definedName>
    <definedName name="STOT09.010.0380_1">[3]MEMORIAL!#REF!</definedName>
    <definedName name="STOT09.010.0430" localSheetId="3">[5]MEMORIAL!#REF!</definedName>
    <definedName name="STOT09.010.0430" localSheetId="5">[5]MEMORIAL!#REF!</definedName>
    <definedName name="STOT09.010.0430">[5]MEMORIAL!#REF!</definedName>
    <definedName name="STOT09.010.0430_1" localSheetId="3">[3]MEMORIAL!#REF!</definedName>
    <definedName name="STOT09.010.0430_1" localSheetId="5">[3]MEMORIAL!#REF!</definedName>
    <definedName name="STOT09.010.0430_1">[3]MEMORIAL!#REF!</definedName>
    <definedName name="STOT09.010.0470" localSheetId="3">[5]MEMORIAL!#REF!</definedName>
    <definedName name="STOT09.010.0470" localSheetId="5">[5]MEMORIAL!#REF!</definedName>
    <definedName name="STOT09.010.0470">[5]MEMORIAL!#REF!</definedName>
    <definedName name="STOT09.010.0470_1" localSheetId="3">[3]MEMORIAL!#REF!</definedName>
    <definedName name="STOT09.010.0470_1" localSheetId="5">[3]MEMORIAL!#REF!</definedName>
    <definedName name="STOT09.010.0470_1">[3]MEMORIAL!#REF!</definedName>
    <definedName name="STOT09.010.0700" localSheetId="3">[5]MEMORIAL!#REF!</definedName>
    <definedName name="STOT09.010.0700" localSheetId="5">[5]MEMORIAL!#REF!</definedName>
    <definedName name="STOT09.010.0700">[5]MEMORIAL!#REF!</definedName>
    <definedName name="STOT09.010.0700_1" localSheetId="3">[3]MEMORIAL!#REF!</definedName>
    <definedName name="STOT09.010.0700_1" localSheetId="5">[3]MEMORIAL!#REF!</definedName>
    <definedName name="STOT09.010.0700_1">[3]MEMORIAL!#REF!</definedName>
    <definedName name="STOT10.010.0140" localSheetId="3">[5]MEMORIAL!#REF!</definedName>
    <definedName name="STOT10.010.0140" localSheetId="5">[5]MEMORIAL!#REF!</definedName>
    <definedName name="STOT10.010.0140">[5]MEMORIAL!#REF!</definedName>
    <definedName name="STOT10.010.0140_1" localSheetId="3">[3]MEMORIAL!#REF!</definedName>
    <definedName name="STOT10.010.0140_1" localSheetId="5">[3]MEMORIAL!#REF!</definedName>
    <definedName name="STOT10.010.0140_1">[3]MEMORIAL!#REF!</definedName>
    <definedName name="STOT10.010.0150" localSheetId="3">[3]MEMORIAL!#REF!</definedName>
    <definedName name="STOT10.010.0150" localSheetId="5">[3]MEMORIAL!#REF!</definedName>
    <definedName name="STOT10.010.0150">[3]MEMORIAL!#REF!</definedName>
    <definedName name="STOT10.010.0150_1" localSheetId="3">[3]MEMORIAL!#REF!</definedName>
    <definedName name="STOT10.010.0150_1" localSheetId="5">[3]MEMORIAL!#REF!</definedName>
    <definedName name="STOT10.010.0150_1">[3]MEMORIAL!#REF!</definedName>
    <definedName name="STOT10.010.0180" localSheetId="3">[5]MEMORIAL!#REF!</definedName>
    <definedName name="STOT10.010.0180" localSheetId="5">[5]MEMORIAL!#REF!</definedName>
    <definedName name="STOT10.010.0180">[5]MEMORIAL!#REF!</definedName>
    <definedName name="STOT10.010.0180_1" localSheetId="3">[3]MEMORIAL!#REF!</definedName>
    <definedName name="STOT10.010.0180_1" localSheetId="5">[3]MEMORIAL!#REF!</definedName>
    <definedName name="STOT10.010.0180_1">[3]MEMORIAL!#REF!</definedName>
    <definedName name="STOT10.010.0270" localSheetId="3">[5]MEMORIAL!#REF!</definedName>
    <definedName name="STOT10.010.0270" localSheetId="5">[5]MEMORIAL!#REF!</definedName>
    <definedName name="STOT10.010.0270">[5]MEMORIAL!#REF!</definedName>
    <definedName name="STOT10.010.0270_1" localSheetId="3">[6]MEMORIAL!#REF!</definedName>
    <definedName name="STOT10.010.0270_1" localSheetId="5">[6]MEMORIAL!#REF!</definedName>
    <definedName name="STOT10.010.0270_1">[6]MEMORIAL!#REF!</definedName>
    <definedName name="STOT10.010.0280" localSheetId="3">[5]MEMORIAL!#REF!</definedName>
    <definedName name="STOT10.010.0280" localSheetId="5">[5]MEMORIAL!#REF!</definedName>
    <definedName name="STOT10.010.0280">[5]MEMORIAL!#REF!</definedName>
    <definedName name="STOT10.010.0280_1" localSheetId="3">[3]MEMORIAL!#REF!</definedName>
    <definedName name="STOT10.010.0280_1" localSheetId="5">[3]MEMORIAL!#REF!</definedName>
    <definedName name="STOT10.010.0280_1">[3]MEMORIAL!#REF!</definedName>
    <definedName name="STOT10.010.0290" localSheetId="3">[3]MEMORIAL!#REF!</definedName>
    <definedName name="STOT10.010.0290" localSheetId="5">[3]MEMORIAL!#REF!</definedName>
    <definedName name="STOT10.010.0290">[3]MEMORIAL!#REF!</definedName>
    <definedName name="STOT10.010.0290_1" localSheetId="3">[3]MEMORIAL!#REF!</definedName>
    <definedName name="STOT10.010.0290_1" localSheetId="5">[3]MEMORIAL!#REF!</definedName>
    <definedName name="STOT10.010.0290_1">[3]MEMORIAL!#REF!</definedName>
    <definedName name="STOT10.010.0298" localSheetId="3">[3]MEMORIAL!#REF!</definedName>
    <definedName name="STOT10.010.0298" localSheetId="5">[3]MEMORIAL!#REF!</definedName>
    <definedName name="STOT10.010.0298">[3]MEMORIAL!#REF!</definedName>
    <definedName name="STOT10.010.0298_1" localSheetId="3">[3]MEMORIAL!#REF!</definedName>
    <definedName name="STOT10.010.0298_1" localSheetId="5">[3]MEMORIAL!#REF!</definedName>
    <definedName name="STOT10.010.0298_1">[3]MEMORIAL!#REF!</definedName>
    <definedName name="STOT10.010.0307" localSheetId="3">[5]MEMORIAL!#REF!</definedName>
    <definedName name="STOT10.010.0307" localSheetId="5">[5]MEMORIAL!#REF!</definedName>
    <definedName name="STOT10.010.0307">[5]MEMORIAL!#REF!</definedName>
    <definedName name="STOT10.010.0307_1" localSheetId="3">[3]MEMORIAL!#REF!</definedName>
    <definedName name="STOT10.010.0307_1" localSheetId="5">[3]MEMORIAL!#REF!</definedName>
    <definedName name="STOT10.010.0307_1">[3]MEMORIAL!#REF!</definedName>
    <definedName name="STOT10.010.0308" localSheetId="3">[5]MEMORIAL!#REF!</definedName>
    <definedName name="STOT10.010.0308" localSheetId="5">[5]MEMORIAL!#REF!</definedName>
    <definedName name="STOT10.010.0308">[5]MEMORIAL!#REF!</definedName>
    <definedName name="STOT10.010.0308_1" localSheetId="3">[3]MEMORIAL!#REF!</definedName>
    <definedName name="STOT10.010.0308_1" localSheetId="5">[3]MEMORIAL!#REF!</definedName>
    <definedName name="STOT10.010.0308_1">[3]MEMORIAL!#REF!</definedName>
    <definedName name="STOT10.010.0310" localSheetId="3">[5]MEMORIAL!#REF!</definedName>
    <definedName name="STOT10.010.0310" localSheetId="5">[5]MEMORIAL!#REF!</definedName>
    <definedName name="STOT10.010.0310">[5]MEMORIAL!#REF!</definedName>
    <definedName name="STOT10.010.0310_1" localSheetId="3">[3]MEMORIAL!#REF!</definedName>
    <definedName name="STOT10.010.0310_1" localSheetId="5">[3]MEMORIAL!#REF!</definedName>
    <definedName name="STOT10.010.0310_1">[3]MEMORIAL!#REF!</definedName>
    <definedName name="STOT10.010.0330" localSheetId="3">[5]MEMORIAL!#REF!</definedName>
    <definedName name="STOT10.010.0330" localSheetId="5">[5]MEMORIAL!#REF!</definedName>
    <definedName name="STOT10.010.0330">[5]MEMORIAL!#REF!</definedName>
    <definedName name="STOT10.010.0330_1" localSheetId="3">[3]MEMORIAL!#REF!</definedName>
    <definedName name="STOT10.010.0330_1" localSheetId="5">[3]MEMORIAL!#REF!</definedName>
    <definedName name="STOT10.010.0330_1">[3]MEMORIAL!#REF!</definedName>
    <definedName name="STOT10.010.0333" localSheetId="3">[5]MEMORIAL!#REF!</definedName>
    <definedName name="STOT10.010.0333" localSheetId="5">[5]MEMORIAL!#REF!</definedName>
    <definedName name="STOT10.010.0333">[5]MEMORIAL!#REF!</definedName>
    <definedName name="STOT10.010.0333_1" localSheetId="3">[3]MEMORIAL!#REF!</definedName>
    <definedName name="STOT10.010.0333_1" localSheetId="5">[3]MEMORIAL!#REF!</definedName>
    <definedName name="STOT10.010.0333_1">[3]MEMORIAL!#REF!</definedName>
    <definedName name="STOT10.010.0350" localSheetId="3">[3]MEMORIAL!#REF!</definedName>
    <definedName name="STOT10.010.0350" localSheetId="5">[3]MEMORIAL!#REF!</definedName>
    <definedName name="STOT10.010.0350">[3]MEMORIAL!#REF!</definedName>
    <definedName name="STOT10.010.0350_1" localSheetId="3">[3]MEMORIAL!#REF!</definedName>
    <definedName name="STOT10.010.0350_1" localSheetId="5">[3]MEMORIAL!#REF!</definedName>
    <definedName name="STOT10.010.0350_1">[3]MEMORIAL!#REF!</definedName>
    <definedName name="STOT10.010.0380" localSheetId="3">[5]MEMORIAL!#REF!</definedName>
    <definedName name="STOT10.010.0380" localSheetId="5">[5]MEMORIAL!#REF!</definedName>
    <definedName name="STOT10.010.0380">[5]MEMORIAL!#REF!</definedName>
    <definedName name="STOT10.010.0380_1" localSheetId="3">[3]MEMORIAL!#REF!</definedName>
    <definedName name="STOT10.010.0380_1" localSheetId="5">[3]MEMORIAL!#REF!</definedName>
    <definedName name="STOT10.010.0380_1">[3]MEMORIAL!#REF!</definedName>
    <definedName name="STOT10.010.0400" localSheetId="3">[5]MEMORIAL!#REF!</definedName>
    <definedName name="STOT10.010.0400" localSheetId="5">[5]MEMORIAL!#REF!</definedName>
    <definedName name="STOT10.010.0400">[5]MEMORIAL!#REF!</definedName>
    <definedName name="STOT10.010.0400_1" localSheetId="3">[3]MEMORIAL!#REF!</definedName>
    <definedName name="STOT10.010.0400_1" localSheetId="5">[3]MEMORIAL!#REF!</definedName>
    <definedName name="STOT10.010.0400_1">[3]MEMORIAL!#REF!</definedName>
    <definedName name="STOT10.010.0431" localSheetId="3">[5]MEMORIAL!#REF!</definedName>
    <definedName name="STOT10.010.0431" localSheetId="5">[5]MEMORIAL!#REF!</definedName>
    <definedName name="STOT10.010.0431">[5]MEMORIAL!#REF!</definedName>
    <definedName name="STOT10.010.0431_1" localSheetId="3">[3]MEMORIAL!#REF!</definedName>
    <definedName name="STOT10.010.0431_1" localSheetId="5">[3]MEMORIAL!#REF!</definedName>
    <definedName name="STOT10.010.0431_1">[3]MEMORIAL!#REF!</definedName>
    <definedName name="STOT10.010.1100" localSheetId="3">[3]MEMORIAL!#REF!</definedName>
    <definedName name="STOT10.010.1100" localSheetId="5">[3]MEMORIAL!#REF!</definedName>
    <definedName name="STOT10.010.1100">[3]MEMORIAL!#REF!</definedName>
    <definedName name="STOT10.010.1100_1" localSheetId="3">[3]MEMORIAL!#REF!</definedName>
    <definedName name="STOT10.010.1100_1" localSheetId="5">[3]MEMORIAL!#REF!</definedName>
    <definedName name="STOT10.010.1100_1">[3]MEMORIAL!#REF!</definedName>
    <definedName name="STOT10.010.1110" localSheetId="3">[3]MEMORIAL!#REF!</definedName>
    <definedName name="STOT10.010.1110" localSheetId="5">[3]MEMORIAL!#REF!</definedName>
    <definedName name="STOT10.010.1110">[3]MEMORIAL!#REF!</definedName>
    <definedName name="STOT10.010.1110_1" localSheetId="3">[3]MEMORIAL!#REF!</definedName>
    <definedName name="STOT10.010.1110_1" localSheetId="5">[3]MEMORIAL!#REF!</definedName>
    <definedName name="STOT10.010.1110_1">[3]MEMORIAL!#REF!</definedName>
    <definedName name="STOT12.010.0010" localSheetId="3">[3]MEMORIAL!#REF!</definedName>
    <definedName name="STOT12.010.0010" localSheetId="5">[3]MEMORIAL!#REF!</definedName>
    <definedName name="STOT12.010.0010">[3]MEMORIAL!#REF!</definedName>
    <definedName name="STOT12.010.0010_1" localSheetId="3">[3]MEMORIAL!#REF!</definedName>
    <definedName name="STOT12.010.0010_1" localSheetId="5">[3]MEMORIAL!#REF!</definedName>
    <definedName name="STOT12.010.0010_1">[3]MEMORIAL!#REF!</definedName>
    <definedName name="STOT12.010.0050" localSheetId="3">[3]MEMORIAL!#REF!</definedName>
    <definedName name="STOT12.010.0050" localSheetId="5">[3]MEMORIAL!#REF!</definedName>
    <definedName name="STOT12.010.0050">[3]MEMORIAL!#REF!</definedName>
    <definedName name="STOT12.010.0050_1" localSheetId="3">[3]MEMORIAL!#REF!</definedName>
    <definedName name="STOT12.010.0050_1" localSheetId="5">[3]MEMORIAL!#REF!</definedName>
    <definedName name="STOT12.010.0050_1">[3]MEMORIAL!#REF!</definedName>
    <definedName name="STOT12.010.0060" localSheetId="3">[5]MEMORIAL!#REF!</definedName>
    <definedName name="STOT12.010.0060" localSheetId="5">[5]MEMORIAL!#REF!</definedName>
    <definedName name="STOT12.010.0060">[5]MEMORIAL!#REF!</definedName>
    <definedName name="STOT12.010.0060_1" localSheetId="3">[3]MEMORIAL!#REF!</definedName>
    <definedName name="STOT12.010.0060_1" localSheetId="5">[3]MEMORIAL!#REF!</definedName>
    <definedName name="STOT12.010.0060_1">[3]MEMORIAL!#REF!</definedName>
    <definedName name="STOT12.010.0210" localSheetId="3">[5]MEMORIAL!#REF!</definedName>
    <definedName name="STOT12.010.0210" localSheetId="5">[5]MEMORIAL!#REF!</definedName>
    <definedName name="STOT12.010.0210">[5]MEMORIAL!#REF!</definedName>
    <definedName name="STOT12.010.0210_1" localSheetId="3">[3]MEMORIAL!#REF!</definedName>
    <definedName name="STOT12.010.0210_1" localSheetId="5">[3]MEMORIAL!#REF!</definedName>
    <definedName name="STOT12.010.0210_1">[3]MEMORIAL!#REF!</definedName>
    <definedName name="STOT12.010.0300" localSheetId="3">[3]MEMORIAL!#REF!</definedName>
    <definedName name="STOT12.010.0300" localSheetId="5">[3]MEMORIAL!#REF!</definedName>
    <definedName name="STOT12.010.0300">[3]MEMORIAL!#REF!</definedName>
    <definedName name="STOT12.010.0300_1" localSheetId="3">[3]MEMORIAL!#REF!</definedName>
    <definedName name="STOT12.010.0300_1" localSheetId="5">[3]MEMORIAL!#REF!</definedName>
    <definedName name="STOT12.010.0300_1">[3]MEMORIAL!#REF!</definedName>
    <definedName name="STOT12.010.0340" localSheetId="3">[3]MEMORIAL!#REF!</definedName>
    <definedName name="STOT12.010.0340" localSheetId="5">[3]MEMORIAL!#REF!</definedName>
    <definedName name="STOT12.010.0340">[3]MEMORIAL!#REF!</definedName>
    <definedName name="STOT12.010.0340_1" localSheetId="3">[3]MEMORIAL!#REF!</definedName>
    <definedName name="STOT12.010.0340_1" localSheetId="5">[3]MEMORIAL!#REF!</definedName>
    <definedName name="STOT12.010.0340_1">[3]MEMORIAL!#REF!</definedName>
    <definedName name="STOT12.010.0360" localSheetId="3">[5]MEMORIAL!#REF!</definedName>
    <definedName name="STOT12.010.0360" localSheetId="5">[5]MEMORIAL!#REF!</definedName>
    <definedName name="STOT12.010.0360">[5]MEMORIAL!#REF!</definedName>
    <definedName name="STOT12.010.0360_1" localSheetId="3">[3]MEMORIAL!#REF!</definedName>
    <definedName name="STOT12.010.0360_1" localSheetId="5">[3]MEMORIAL!#REF!</definedName>
    <definedName name="STOT12.010.0360_1">[3]MEMORIAL!#REF!</definedName>
    <definedName name="STOT12.010.0550" localSheetId="3">[5]MEMORIAL!#REF!</definedName>
    <definedName name="STOT12.010.0550" localSheetId="5">[5]MEMORIAL!#REF!</definedName>
    <definedName name="STOT12.010.0550">[5]MEMORIAL!#REF!</definedName>
    <definedName name="STOT12.010.0550_1" localSheetId="3">[3]MEMORIAL!#REF!</definedName>
    <definedName name="STOT12.010.0550_1" localSheetId="5">[3]MEMORIAL!#REF!</definedName>
    <definedName name="STOT12.010.0550_1">[3]MEMORIAL!#REF!</definedName>
    <definedName name="STOT13.010.0030" localSheetId="3">[5]MEMORIAL!#REF!</definedName>
    <definedName name="STOT13.010.0030" localSheetId="5">[5]MEMORIAL!#REF!</definedName>
    <definedName name="STOT13.010.0030">[5]MEMORIAL!#REF!</definedName>
    <definedName name="STOT13.010.0030_1" localSheetId="3">[6]MEMORIAL!#REF!</definedName>
    <definedName name="STOT13.010.0030_1" localSheetId="5">[6]MEMORIAL!#REF!</definedName>
    <definedName name="STOT13.010.0030_1">[6]MEMORIAL!#REF!</definedName>
    <definedName name="STOT13.010.0040" localSheetId="3">[3]MEMORIAL!#REF!</definedName>
    <definedName name="STOT13.010.0040" localSheetId="5">[3]MEMORIAL!#REF!</definedName>
    <definedName name="STOT13.010.0040">[3]MEMORIAL!#REF!</definedName>
    <definedName name="STOT13.010.0040_1" localSheetId="3">[3]MEMORIAL!#REF!</definedName>
    <definedName name="STOT13.010.0040_1" localSheetId="5">[3]MEMORIAL!#REF!</definedName>
    <definedName name="STOT13.010.0040_1">[3]MEMORIAL!#REF!</definedName>
    <definedName name="STOT13.010.0090" localSheetId="3">[5]MEMORIAL!#REF!</definedName>
    <definedName name="STOT13.010.0090" localSheetId="5">[5]MEMORIAL!#REF!</definedName>
    <definedName name="STOT13.010.0090">[5]MEMORIAL!#REF!</definedName>
    <definedName name="STOT13.010.0090_1" localSheetId="3">[3]MEMORIAL!#REF!</definedName>
    <definedName name="STOT13.010.0090_1" localSheetId="5">[3]MEMORIAL!#REF!</definedName>
    <definedName name="STOT13.010.0090_1">[3]MEMORIAL!#REF!</definedName>
    <definedName name="STOT13.010.0100" localSheetId="3">[3]MEMORIAL!#REF!</definedName>
    <definedName name="STOT13.010.0100" localSheetId="5">[3]MEMORIAL!#REF!</definedName>
    <definedName name="STOT13.010.0100">[3]MEMORIAL!#REF!</definedName>
    <definedName name="STOT13.010.0100_1" localSheetId="3">[3]MEMORIAL!#REF!</definedName>
    <definedName name="STOT13.010.0100_1" localSheetId="5">[3]MEMORIAL!#REF!</definedName>
    <definedName name="STOT13.010.0100_1">[3]MEMORIAL!#REF!</definedName>
    <definedName name="STOT13.010.0110" localSheetId="3">[5]MEMORIAL!#REF!</definedName>
    <definedName name="STOT13.010.0110" localSheetId="5">[5]MEMORIAL!#REF!</definedName>
    <definedName name="STOT13.010.0110">[5]MEMORIAL!#REF!</definedName>
    <definedName name="STOT13.010.0110_1" localSheetId="3">[3]MEMORIAL!#REF!</definedName>
    <definedName name="STOT13.010.0110_1" localSheetId="5">[3]MEMORIAL!#REF!</definedName>
    <definedName name="STOT13.010.0110_1">[3]MEMORIAL!#REF!</definedName>
    <definedName name="STOT13.010.0350" localSheetId="3">[3]MEMORIAL!#REF!</definedName>
    <definedName name="STOT13.010.0350" localSheetId="5">[3]MEMORIAL!#REF!</definedName>
    <definedName name="STOT13.010.0350">[3]MEMORIAL!#REF!</definedName>
    <definedName name="STOT13.010.0350_1" localSheetId="3">[3]MEMORIAL!#REF!</definedName>
    <definedName name="STOT13.010.0350_1" localSheetId="5">[3]MEMORIAL!#REF!</definedName>
    <definedName name="STOT13.010.0350_1">[3]MEMORIAL!#REF!</definedName>
    <definedName name="STOT13.010.0360" localSheetId="3">[3]MEMORIAL!#REF!</definedName>
    <definedName name="STOT13.010.0360" localSheetId="5">[3]MEMORIAL!#REF!</definedName>
    <definedName name="STOT13.010.0360">[3]MEMORIAL!#REF!</definedName>
    <definedName name="STOT13.010.0360_1" localSheetId="3">[3]MEMORIAL!#REF!</definedName>
    <definedName name="STOT13.010.0360_1" localSheetId="5">[3]MEMORIAL!#REF!</definedName>
    <definedName name="STOT13.010.0360_1">[3]MEMORIAL!#REF!</definedName>
    <definedName name="STOT13.010.0380" localSheetId="3">[3]MEMORIAL!#REF!</definedName>
    <definedName name="STOT13.010.0380" localSheetId="5">[3]MEMORIAL!#REF!</definedName>
    <definedName name="STOT13.010.0380">[3]MEMORIAL!#REF!</definedName>
    <definedName name="STOT13.010.0380_1" localSheetId="3">[3]MEMORIAL!#REF!</definedName>
    <definedName name="STOT13.010.0380_1" localSheetId="5">[3]MEMORIAL!#REF!</definedName>
    <definedName name="STOT13.010.0380_1">[3]MEMORIAL!#REF!</definedName>
    <definedName name="STOT13.010.0410" localSheetId="3">[3]MEMORIAL!#REF!</definedName>
    <definedName name="STOT13.010.0410" localSheetId="5">[3]MEMORIAL!#REF!</definedName>
    <definedName name="STOT13.010.0410">[3]MEMORIAL!#REF!</definedName>
    <definedName name="STOT13.010.0410_1" localSheetId="3">[3]MEMORIAL!#REF!</definedName>
    <definedName name="STOT13.010.0410_1" localSheetId="5">[3]MEMORIAL!#REF!</definedName>
    <definedName name="STOT13.010.0410_1">[3]MEMORIAL!#REF!</definedName>
    <definedName name="STOT13.010.0860" localSheetId="3">[3]MEMORIAL!#REF!</definedName>
    <definedName name="STOT13.010.0860" localSheetId="5">[3]MEMORIAL!#REF!</definedName>
    <definedName name="STOT13.010.0860">[3]MEMORIAL!#REF!</definedName>
    <definedName name="STOT13.010.0860_1" localSheetId="3">[3]MEMORIAL!#REF!</definedName>
    <definedName name="STOT13.010.0860_1" localSheetId="5">[3]MEMORIAL!#REF!</definedName>
    <definedName name="STOT13.010.0860_1">[3]MEMORIAL!#REF!</definedName>
    <definedName name="STOT13.010.0880" localSheetId="3">[3]MEMORIAL!#REF!</definedName>
    <definedName name="STOT13.010.0880" localSheetId="5">[3]MEMORIAL!#REF!</definedName>
    <definedName name="STOT13.010.0880">[3]MEMORIAL!#REF!</definedName>
    <definedName name="STOT13.010.0880_1" localSheetId="3">[3]MEMORIAL!#REF!</definedName>
    <definedName name="STOT13.010.0880_1" localSheetId="5">[3]MEMORIAL!#REF!</definedName>
    <definedName name="STOT13.010.0880_1">[3]MEMORIAL!#REF!</definedName>
    <definedName name="STOT13.010.1200" localSheetId="3">[5]MEMORIAL!#REF!</definedName>
    <definedName name="STOT13.010.1200" localSheetId="5">[5]MEMORIAL!#REF!</definedName>
    <definedName name="STOT13.010.1200">[5]MEMORIAL!#REF!</definedName>
    <definedName name="STOT13.010.1200_1" localSheetId="3">[3]MEMORIAL!#REF!</definedName>
    <definedName name="STOT13.010.1200_1" localSheetId="5">[3]MEMORIAL!#REF!</definedName>
    <definedName name="STOT13.010.1200_1">[3]MEMORIAL!#REF!</definedName>
    <definedName name="STOT15.010.0010" localSheetId="7">#REF!</definedName>
    <definedName name="STOT15.010.0010" localSheetId="3">#REF!</definedName>
    <definedName name="STOT15.010.0010" localSheetId="5">#REF!</definedName>
    <definedName name="STOT15.010.0010" localSheetId="6">#REF!</definedName>
    <definedName name="STOT15.010.0010">#REF!</definedName>
    <definedName name="STOT15.010.0010_1" localSheetId="7">[6]MEMORIAL!#REF!</definedName>
    <definedName name="STOT15.010.0010_1" localSheetId="3">[6]MEMORIAL!#REF!</definedName>
    <definedName name="STOT15.010.0010_1" localSheetId="5">[6]MEMORIAL!#REF!</definedName>
    <definedName name="STOT15.010.0010_1" localSheetId="6">[6]MEMORIAL!#REF!</definedName>
    <definedName name="STOT15.010.0010_1">[6]MEMORIAL!#REF!</definedName>
    <definedName name="STOT15.010.0040" localSheetId="7">#REF!</definedName>
    <definedName name="STOT15.010.0040" localSheetId="3">#REF!</definedName>
    <definedName name="STOT15.010.0040" localSheetId="5">#REF!</definedName>
    <definedName name="STOT15.010.0040" localSheetId="6">#REF!</definedName>
    <definedName name="STOT15.010.0040">#REF!</definedName>
    <definedName name="STOT15.010.0040_1" localSheetId="7">[7]MEMORIAL!#REF!</definedName>
    <definedName name="STOT15.010.0040_1" localSheetId="3">[7]MEMORIAL!#REF!</definedName>
    <definedName name="STOT15.010.0040_1" localSheetId="5">[7]MEMORIAL!#REF!</definedName>
    <definedName name="STOT15.010.0040_1" localSheetId="6">[7]MEMORIAL!#REF!</definedName>
    <definedName name="STOT15.010.0040_1">[7]MEMORIAL!#REF!</definedName>
    <definedName name="STOT15.010.0055" localSheetId="7">#REF!</definedName>
    <definedName name="STOT15.010.0055" localSheetId="3">#REF!</definedName>
    <definedName name="STOT15.010.0055" localSheetId="5">#REF!</definedName>
    <definedName name="STOT15.010.0055" localSheetId="6">#REF!</definedName>
    <definedName name="STOT15.010.0055">#REF!</definedName>
    <definedName name="STOT15.010.0055_1" localSheetId="7">[6]MEMORIAL!#REF!</definedName>
    <definedName name="STOT15.010.0055_1" localSheetId="3">[6]MEMORIAL!#REF!</definedName>
    <definedName name="STOT15.010.0055_1" localSheetId="5">[6]MEMORIAL!#REF!</definedName>
    <definedName name="STOT15.010.0055_1" localSheetId="6">[6]MEMORIAL!#REF!</definedName>
    <definedName name="STOT15.010.0055_1">[6]MEMORIAL!#REF!</definedName>
    <definedName name="STOT15.010.0140" localSheetId="7">[5]MEMORIAL!#REF!</definedName>
    <definedName name="STOT15.010.0140" localSheetId="3">[5]MEMORIAL!#REF!</definedName>
    <definedName name="STOT15.010.0140" localSheetId="5">[5]MEMORIAL!#REF!</definedName>
    <definedName name="STOT15.010.0140" localSheetId="6">[5]MEMORIAL!#REF!</definedName>
    <definedName name="STOT15.010.0140">[5]MEMORIAL!#REF!</definedName>
    <definedName name="STOT15.010.0140_1" localSheetId="3">[6]MEMORIAL!#REF!</definedName>
    <definedName name="STOT15.010.0140_1" localSheetId="5">[6]MEMORIAL!#REF!</definedName>
    <definedName name="STOT15.010.0140_1">[6]MEMORIAL!#REF!</definedName>
    <definedName name="STOT15.010.0181" localSheetId="3">[5]MEMORIAL!#REF!</definedName>
    <definedName name="STOT15.010.0181" localSheetId="5">[5]MEMORIAL!#REF!</definedName>
    <definedName name="STOT15.010.0181">[5]MEMORIAL!#REF!</definedName>
    <definedName name="STOT15.010.0181_1" localSheetId="3">[6]MEMORIAL!#REF!</definedName>
    <definedName name="STOT15.010.0181_1" localSheetId="5">[6]MEMORIAL!#REF!</definedName>
    <definedName name="STOT15.010.0181_1">[6]MEMORIAL!#REF!</definedName>
    <definedName name="STOT15.010.0270" localSheetId="3">[5]MEMORIAL!#REF!</definedName>
    <definedName name="STOT15.010.0270" localSheetId="5">[5]MEMORIAL!#REF!</definedName>
    <definedName name="STOT15.010.0270">[5]MEMORIAL!#REF!</definedName>
    <definedName name="STOT15.010.0270_1" localSheetId="3">[3]MEMORIAL!#REF!</definedName>
    <definedName name="STOT15.010.0270_1" localSheetId="5">[3]MEMORIAL!#REF!</definedName>
    <definedName name="STOT15.010.0270_1">[3]MEMORIAL!#REF!</definedName>
    <definedName name="STOT15.010.0280" localSheetId="3">[5]MEMORIAL!#REF!</definedName>
    <definedName name="STOT15.010.0280" localSheetId="5">[5]MEMORIAL!#REF!</definedName>
    <definedName name="STOT15.010.0280">[5]MEMORIAL!#REF!</definedName>
    <definedName name="STOT15.010.0280_1" localSheetId="3">[3]MEMORIAL!#REF!</definedName>
    <definedName name="STOT15.010.0280_1" localSheetId="5">[3]MEMORIAL!#REF!</definedName>
    <definedName name="STOT15.010.0280_1">[3]MEMORIAL!#REF!</definedName>
    <definedName name="STOT15.010.0290" localSheetId="3">[3]MEMORIAL!#REF!</definedName>
    <definedName name="STOT15.010.0290" localSheetId="5">[3]MEMORIAL!#REF!</definedName>
    <definedName name="STOT15.010.0290">[3]MEMORIAL!#REF!</definedName>
    <definedName name="STOT15.010.0290_1" localSheetId="3">[3]MEMORIAL!#REF!</definedName>
    <definedName name="STOT15.010.0290_1" localSheetId="5">[3]MEMORIAL!#REF!</definedName>
    <definedName name="STOT15.010.0290_1">[3]MEMORIAL!#REF!</definedName>
    <definedName name="STOT16.010.0010" localSheetId="3">[5]MEMORIAL!#REF!</definedName>
    <definedName name="STOT16.010.0010" localSheetId="5">[5]MEMORIAL!#REF!</definedName>
    <definedName name="STOT16.010.0010">[5]MEMORIAL!#REF!</definedName>
    <definedName name="STOT16.010.0010_1" localSheetId="3">[3]MEMORIAL!#REF!</definedName>
    <definedName name="STOT16.010.0010_1" localSheetId="5">[3]MEMORIAL!#REF!</definedName>
    <definedName name="STOT16.010.0010_1">[3]MEMORIAL!#REF!</definedName>
    <definedName name="STOT16.010.0060" localSheetId="3">[5]MEMORIAL!#REF!</definedName>
    <definedName name="STOT16.010.0060" localSheetId="5">[5]MEMORIAL!#REF!</definedName>
    <definedName name="STOT16.010.0060">[5]MEMORIAL!#REF!</definedName>
    <definedName name="STOT16.010.0060_1" localSheetId="3">[3]MEMORIAL!#REF!</definedName>
    <definedName name="STOT16.010.0060_1" localSheetId="5">[3]MEMORIAL!#REF!</definedName>
    <definedName name="STOT16.010.0060_1">[3]MEMORIAL!#REF!</definedName>
    <definedName name="STOT16.010.0110" localSheetId="3">[5]MEMORIAL!#REF!</definedName>
    <definedName name="STOT16.010.0110" localSheetId="5">[5]MEMORIAL!#REF!</definedName>
    <definedName name="STOT16.010.0110">[5]MEMORIAL!#REF!</definedName>
    <definedName name="STOT16.010.0110_1" localSheetId="3">[3]MEMORIAL!#REF!</definedName>
    <definedName name="STOT16.010.0110_1" localSheetId="5">[3]MEMORIAL!#REF!</definedName>
    <definedName name="STOT16.010.0110_1">[3]MEMORIAL!#REF!</definedName>
    <definedName name="STOT16.010.0120" localSheetId="3">[5]MEMORIAL!#REF!</definedName>
    <definedName name="STOT16.010.0120" localSheetId="5">[5]MEMORIAL!#REF!</definedName>
    <definedName name="STOT16.010.0120">[5]MEMORIAL!#REF!</definedName>
    <definedName name="STOT16.010.0120_1" localSheetId="3">[3]MEMORIAL!#REF!</definedName>
    <definedName name="STOT16.010.0120_1" localSheetId="5">[3]MEMORIAL!#REF!</definedName>
    <definedName name="STOT16.010.0120_1">[3]MEMORIAL!#REF!</definedName>
    <definedName name="STOT16.010.0150" localSheetId="3">[3]MEMORIAL!#REF!</definedName>
    <definedName name="STOT16.010.0150" localSheetId="5">[3]MEMORIAL!#REF!</definedName>
    <definedName name="STOT16.010.0150">[3]MEMORIAL!#REF!</definedName>
    <definedName name="STOT16.010.0150_1" localSheetId="3">[3]MEMORIAL!#REF!</definedName>
    <definedName name="STOT16.010.0150_1" localSheetId="5">[3]MEMORIAL!#REF!</definedName>
    <definedName name="STOT16.010.0150_1">[3]MEMORIAL!#REF!</definedName>
    <definedName name="STOT16.010.0170" localSheetId="3">[5]MEMORIAL!#REF!</definedName>
    <definedName name="STOT16.010.0170" localSheetId="5">[5]MEMORIAL!#REF!</definedName>
    <definedName name="STOT16.010.0170">[5]MEMORIAL!#REF!</definedName>
    <definedName name="STOT16.010.0170_1" localSheetId="3">[3]MEMORIAL!#REF!</definedName>
    <definedName name="STOT16.010.0170_1" localSheetId="5">[3]MEMORIAL!#REF!</definedName>
    <definedName name="STOT16.010.0170_1">[3]MEMORIAL!#REF!</definedName>
    <definedName name="STOT17.010.0080" localSheetId="3">[5]MEMORIAL!#REF!</definedName>
    <definedName name="STOT17.010.0080" localSheetId="5">[5]MEMORIAL!#REF!</definedName>
    <definedName name="STOT17.010.0080">[5]MEMORIAL!#REF!</definedName>
    <definedName name="STOT17.010.0080_1" localSheetId="3">[3]MEMORIAL!#REF!</definedName>
    <definedName name="STOT17.010.0080_1" localSheetId="5">[3]MEMORIAL!#REF!</definedName>
    <definedName name="STOT17.010.0080_1">[3]MEMORIAL!#REF!</definedName>
    <definedName name="STOT17.010.0100" localSheetId="3">[3]MEMORIAL!#REF!</definedName>
    <definedName name="STOT17.010.0100" localSheetId="5">[3]MEMORIAL!#REF!</definedName>
    <definedName name="STOT17.010.0100">[3]MEMORIAL!#REF!</definedName>
    <definedName name="STOT17.010.0100_1" localSheetId="3">[3]MEMORIAL!#REF!</definedName>
    <definedName name="STOT17.010.0100_1" localSheetId="5">[3]MEMORIAL!#REF!</definedName>
    <definedName name="STOT17.010.0100_1">[3]MEMORIAL!#REF!</definedName>
    <definedName name="STOT17.010.0120" localSheetId="3">[3]MEMORIAL!#REF!</definedName>
    <definedName name="STOT17.010.0120" localSheetId="5">[3]MEMORIAL!#REF!</definedName>
    <definedName name="STOT17.010.0120">[3]MEMORIAL!#REF!</definedName>
    <definedName name="STOT17.010.0120_1" localSheetId="3">[3]MEMORIAL!#REF!</definedName>
    <definedName name="STOT17.010.0120_1" localSheetId="5">[3]MEMORIAL!#REF!</definedName>
    <definedName name="STOT17.010.0120_1">[3]MEMORIAL!#REF!</definedName>
    <definedName name="STOT17.010.0150" localSheetId="3">[5]MEMORIAL!#REF!</definedName>
    <definedName name="STOT17.010.0150" localSheetId="5">[5]MEMORIAL!#REF!</definedName>
    <definedName name="STOT17.010.0150">[5]MEMORIAL!#REF!</definedName>
    <definedName name="STOT17.010.0150_1" localSheetId="3">[3]MEMORIAL!#REF!</definedName>
    <definedName name="STOT17.010.0150_1" localSheetId="5">[3]MEMORIAL!#REF!</definedName>
    <definedName name="STOT17.010.0150_1">[3]MEMORIAL!#REF!</definedName>
    <definedName name="STOT17.010.0290" localSheetId="3">[5]MEMORIAL!#REF!</definedName>
    <definedName name="STOT17.010.0290" localSheetId="5">[5]MEMORIAL!#REF!</definedName>
    <definedName name="STOT17.010.0290">[5]MEMORIAL!#REF!</definedName>
    <definedName name="STOT17.010.0290_1" localSheetId="3">[3]MEMORIAL!#REF!</definedName>
    <definedName name="STOT17.010.0290_1" localSheetId="5">[3]MEMORIAL!#REF!</definedName>
    <definedName name="STOT17.010.0290_1">[3]MEMORIAL!#REF!</definedName>
    <definedName name="STOT17.010.0350" localSheetId="3">[3]MEMORIAL!#REF!</definedName>
    <definedName name="STOT17.010.0350" localSheetId="5">[3]MEMORIAL!#REF!</definedName>
    <definedName name="STOT17.010.0350">[3]MEMORIAL!#REF!</definedName>
    <definedName name="STOT17.010.0350_1" localSheetId="3">[3]MEMORIAL!#REF!</definedName>
    <definedName name="STOT17.010.0350_1" localSheetId="5">[3]MEMORIAL!#REF!</definedName>
    <definedName name="STOT17.010.0350_1">[3]MEMORIAL!#REF!</definedName>
    <definedName name="STOT17.010.0390" localSheetId="3">[5]MEMORIAL!#REF!</definedName>
    <definedName name="STOT17.010.0390" localSheetId="5">[5]MEMORIAL!#REF!</definedName>
    <definedName name="STOT17.010.0390">[5]MEMORIAL!#REF!</definedName>
    <definedName name="STOT17.010.0390_1" localSheetId="3">[6]MEMORIAL!#REF!</definedName>
    <definedName name="STOT17.010.0390_1" localSheetId="5">[6]MEMORIAL!#REF!</definedName>
    <definedName name="STOT17.010.0390_1">[6]MEMORIAL!#REF!</definedName>
    <definedName name="STOT17.010.0437" localSheetId="3">[5]MEMORIAL!#REF!</definedName>
    <definedName name="STOT17.010.0437" localSheetId="5">[5]MEMORIAL!#REF!</definedName>
    <definedName name="STOT17.010.0437">[5]MEMORIAL!#REF!</definedName>
    <definedName name="STOT17.010.0437_1" localSheetId="3">[6]MEMORIAL!#REF!</definedName>
    <definedName name="STOT17.010.0437_1" localSheetId="5">[6]MEMORIAL!#REF!</definedName>
    <definedName name="STOT17.010.0437_1">[6]MEMORIAL!#REF!</definedName>
    <definedName name="STOT17.010.0602" localSheetId="3">[5]MEMORIAL!#REF!</definedName>
    <definedName name="STOT17.010.0602" localSheetId="5">[5]MEMORIAL!#REF!</definedName>
    <definedName name="STOT17.010.0602">[5]MEMORIAL!#REF!</definedName>
    <definedName name="STOT17.010.0602_1" localSheetId="3">[6]MEMORIAL!#REF!</definedName>
    <definedName name="STOT17.010.0602_1" localSheetId="5">[6]MEMORIAL!#REF!</definedName>
    <definedName name="STOT17.010.0602_1">[6]MEMORIAL!#REF!</definedName>
    <definedName name="STOTCOMPOS01" localSheetId="3">[5]MEMORIAL!#REF!</definedName>
    <definedName name="STOTCOMPOS01" localSheetId="5">[5]MEMORIAL!#REF!</definedName>
    <definedName name="STOTCOMPOS01">[5]MEMORIAL!#REF!</definedName>
    <definedName name="STOTCOMPOS01_1" localSheetId="3">[6]MEMORIAL!#REF!</definedName>
    <definedName name="STOTCOMPOS01_1" localSheetId="5">[6]MEMORIAL!#REF!</definedName>
    <definedName name="STOTCOMPOS01_1">[6]MEMORIAL!#REF!</definedName>
    <definedName name="TERRA" localSheetId="7">#REF!</definedName>
    <definedName name="TERRA" localSheetId="3">#REF!</definedName>
    <definedName name="TERRA" localSheetId="5">#REF!</definedName>
    <definedName name="TERRA" localSheetId="6">#REF!</definedName>
    <definedName name="TERRA">#REF!</definedName>
    <definedName name="TERRA_1" localSheetId="3">#REF!</definedName>
    <definedName name="TERRA_1" localSheetId="5">#REF!</definedName>
    <definedName name="TERRA_1">#REF!</definedName>
    <definedName name="_xlnm.Print_Titles" localSheetId="2">CFF!$C:$F</definedName>
    <definedName name="_xlnm.Print_Titles" localSheetId="1">MC!$1:$7</definedName>
    <definedName name="_xlnm.Print_Titles" localSheetId="0">PO!$1:$8</definedName>
    <definedName name="TOTALMATERIAL" localSheetId="7">#REF!</definedName>
    <definedName name="TOTALMATERIAL" localSheetId="3">#REF!</definedName>
    <definedName name="TOTALMATERIAL" localSheetId="5">#REF!</definedName>
    <definedName name="TOTALMATERIAL" localSheetId="6">#REF!</definedName>
    <definedName name="TOTALMATERIAL">#REF!</definedName>
    <definedName name="TOTALMATERIAL_1" localSheetId="3">#REF!</definedName>
    <definedName name="TOTALMATERIAL_1" localSheetId="5">#REF!</definedName>
    <definedName name="TOTALMATERIAL_1">#REF!</definedName>
    <definedName name="TOTALSERVIÇO" localSheetId="3">'[8]Serviços Água'!#REF!</definedName>
    <definedName name="TOTALSERVIÇO" localSheetId="5">'[8]Serviços Água'!#REF!</definedName>
    <definedName name="TOTALSERVIÇO">'[8]Serviços Água'!#REF!</definedName>
    <definedName name="TOTALSERVIÇO_1" localSheetId="7">#REF!</definedName>
    <definedName name="TOTALSERVIÇO_1" localSheetId="3">#REF!</definedName>
    <definedName name="TOTALSERVIÇO_1" localSheetId="5">#REF!</definedName>
    <definedName name="TOTALSERVIÇO_1" localSheetId="6">#REF!</definedName>
    <definedName name="TOTALSERVIÇO_1">#REF!</definedName>
    <definedName name="TOTFASE" localSheetId="7">'[8]Serviços Água'!#REF!</definedName>
    <definedName name="TOTFASE" localSheetId="3">'[8]Serviços Água'!#REF!</definedName>
    <definedName name="TOTFASE" localSheetId="5">'[8]Serviços Água'!#REF!</definedName>
    <definedName name="TOTFASE" localSheetId="6">'[8]Serviços Água'!#REF!</definedName>
    <definedName name="TOTFASE">'[8]Serviços Água'!#REF!</definedName>
    <definedName name="TOTFASE_1" localSheetId="3">'[9]Rede de Distribuição de Água'!#REF!</definedName>
    <definedName name="TOTFASE_1" localSheetId="5">'[9]Rede de Distribuição de Água'!#REF!</definedName>
    <definedName name="TOTFASE_1">'[9]Rede de Distribuição de Água'!#REF!</definedName>
    <definedName name="TOTFASE_5" localSheetId="3">'[10]Rede de Distribuição de Água'!#REF!</definedName>
    <definedName name="TOTFASE_5" localSheetId="5">'[10]Rede de Distribuição de Água'!#REF!</definedName>
    <definedName name="TOTFASE_5">'[10]Rede de Distribuição de Água'!#REF!</definedName>
    <definedName name="TOTFASE_6" localSheetId="3">'[10]Rede de Distribuição de Água'!#REF!</definedName>
    <definedName name="TOTFASE_6" localSheetId="5">'[10]Rede de Distribuição de Água'!#REF!</definedName>
    <definedName name="TOTFASE_6">'[10]Rede de Distribuição de Água'!#REF!</definedName>
    <definedName name="VAA" localSheetId="7">#REF!</definedName>
    <definedName name="VAA" localSheetId="3">#REF!</definedName>
    <definedName name="VAA" localSheetId="5">#REF!</definedName>
    <definedName name="VAA" localSheetId="6">#REF!</definedName>
    <definedName name="VAA">#REF!</definedName>
    <definedName name="VAA_1" localSheetId="3">#REF!</definedName>
    <definedName name="VAA_1" localSheetId="5">#REF!</definedName>
    <definedName name="VAA_1">#REF!</definedName>
    <definedName name="VAT" localSheetId="3">[2]MEMORIAL!#REF!</definedName>
    <definedName name="VAT" localSheetId="5">[2]MEMORIAL!#REF!</definedName>
    <definedName name="VAT">[2]MEMORIAL!#REF!</definedName>
    <definedName name="VAT_1" localSheetId="3">[3]MEMORIAL!#REF!</definedName>
    <definedName name="VAT_1" localSheetId="5">[3]MEMORIAL!#REF!</definedName>
    <definedName name="VAT_1">[3]MEMORIAL!#REF!</definedName>
    <definedName name="VBF" localSheetId="7">#REF!</definedName>
    <definedName name="VBF" localSheetId="3">#REF!</definedName>
    <definedName name="VBF" localSheetId="5">#REF!</definedName>
    <definedName name="VBF" localSheetId="6">#REF!</definedName>
    <definedName name="VBF">#REF!</definedName>
    <definedName name="VBF_1" localSheetId="3">#REF!</definedName>
    <definedName name="VBF_1" localSheetId="5">#REF!</definedName>
    <definedName name="VBF_1">#REF!</definedName>
    <definedName name="ve" localSheetId="3">#REF!</definedName>
    <definedName name="ve" localSheetId="5">#REF!</definedName>
    <definedName name="ve">#REF!</definedName>
    <definedName name="ve_1" localSheetId="3">#REF!</definedName>
    <definedName name="ve_1" localSheetId="5">#REF!</definedName>
    <definedName name="ve_1">#REF!</definedName>
    <definedName name="VE1_1" localSheetId="3">#REF!</definedName>
    <definedName name="VE1_1" localSheetId="5">#REF!</definedName>
    <definedName name="VE1_1">#REF!</definedName>
    <definedName name="VEC" localSheetId="3">#REF!</definedName>
    <definedName name="VEC" localSheetId="5">#REF!</definedName>
    <definedName name="VEC">#REF!</definedName>
    <definedName name="VO" localSheetId="3">#REF!</definedName>
    <definedName name="VO" localSheetId="5">#REF!</definedName>
    <definedName name="VO">#REF!</definedName>
    <definedName name="VO_1" localSheetId="3">#REF!</definedName>
    <definedName name="VO_1" localSheetId="5">#REF!</definedName>
    <definedName name="VO_1">#REF!</definedName>
    <definedName name="VO1_1" localSheetId="3">[1]MEMORIAL!#REF!</definedName>
    <definedName name="VO1_1" localSheetId="5">[1]MEMORIAL!#REF!</definedName>
    <definedName name="VO1_1">[1]MEMORIAL!#REF!</definedName>
    <definedName name="VOC" localSheetId="7">#REF!</definedName>
    <definedName name="VOC" localSheetId="3">#REF!</definedName>
    <definedName name="VOC" localSheetId="5">#REF!</definedName>
    <definedName name="VOC" localSheetId="6">#REF!</definedName>
    <definedName name="VOC">#REF!</definedName>
    <definedName name="Vol_Estrutural" localSheetId="7">[2]MEMORIAL!#REF!</definedName>
    <definedName name="Vol_Estrutural" localSheetId="3">[2]MEMORIAL!#REF!</definedName>
    <definedName name="Vol_Estrutural" localSheetId="5">[2]MEMORIAL!#REF!</definedName>
    <definedName name="Vol_Estrutural" localSheetId="6">[2]MEMORIAL!#REF!</definedName>
    <definedName name="Vol_Estrutural">[2]MEMORIAL!#REF!</definedName>
    <definedName name="Vol_Estrutural_1" localSheetId="3">[6]MEMORIAL!#REF!</definedName>
    <definedName name="Vol_Estrutural_1" localSheetId="5">[6]MEMORIAL!#REF!</definedName>
    <definedName name="Vol_Estrutural_1">[6]MEMORIAL!#REF!</definedName>
    <definedName name="VOLCON" localSheetId="3">[2]MEMORIAL!#REF!</definedName>
    <definedName name="VOLCON" localSheetId="5">[2]MEMORIAL!#REF!</definedName>
    <definedName name="VOLCON">[2]MEMORIAL!#REF!</definedName>
    <definedName name="VOLCON_1" localSheetId="3">[2]MEMORIAL!#REF!</definedName>
    <definedName name="VOLCON_1" localSheetId="5">[2]MEMORIAL!#REF!</definedName>
    <definedName name="VOLCON_1">[2]MEMORIAL!#REF!</definedName>
    <definedName name="VOLCONC" localSheetId="3">[5]MEMORIAL!#REF!</definedName>
    <definedName name="VOLCONC" localSheetId="5">[5]MEMORIAL!#REF!</definedName>
    <definedName name="VOLCONC">[5]MEMORIAL!#REF!</definedName>
    <definedName name="VOLCONC_1" localSheetId="3">[6]MEMORIAL!#REF!</definedName>
    <definedName name="VOLCONC_1" localSheetId="5">[6]MEMORIAL!#REF!</definedName>
    <definedName name="VOLCONC_1">[6]MEMORIAL!#REF!</definedName>
    <definedName name="vr" localSheetId="7">#REF!</definedName>
    <definedName name="vr" localSheetId="3">#REF!</definedName>
    <definedName name="vr" localSheetId="5">#REF!</definedName>
    <definedName name="vr" localSheetId="6">#REF!</definedName>
    <definedName name="vr">#REF!</definedName>
    <definedName name="VR_1" localSheetId="3">#REF!</definedName>
    <definedName name="VR_1" localSheetId="5">#REF!</definedName>
    <definedName name="VR_1">#REF!</definedName>
    <definedName name="VRC" localSheetId="3">#REF!</definedName>
    <definedName name="VRC" localSheetId="5">#REF!</definedName>
    <definedName name="VRC">#REF!</definedName>
    <definedName name="VTE" localSheetId="3">[2]MEMORIAL!#REF!</definedName>
    <definedName name="VTE" localSheetId="5">[2]MEMORIAL!#REF!</definedName>
    <definedName name="VTE">[2]MEMORIAL!#REF!</definedName>
    <definedName name="VTE_1" localSheetId="3">[3]MEMORIAL!#REF!</definedName>
    <definedName name="VTE_1" localSheetId="5">[3]MEMORIAL!#REF!</definedName>
    <definedName name="VTE_1">[3]MEMORIAL!#REF!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1" l="1"/>
  <c r="G30" i="1"/>
  <c r="G10" i="1"/>
  <c r="H11" i="1"/>
  <c r="H12" i="1"/>
  <c r="H10" i="1"/>
  <c r="E41" i="11" l="1"/>
  <c r="E43" i="11" s="1"/>
  <c r="E39" i="11"/>
  <c r="E30" i="11"/>
  <c r="E50" i="11" s="1"/>
  <c r="E17" i="11"/>
  <c r="D27" i="10"/>
  <c r="D21" i="10"/>
  <c r="D17" i="10"/>
  <c r="D14" i="10"/>
  <c r="D11" i="10"/>
  <c r="D29" i="10" s="1"/>
  <c r="F13" i="1" l="1"/>
  <c r="P21" i="2"/>
  <c r="P22" i="2" s="1"/>
  <c r="J47" i="9"/>
  <c r="K21" i="9"/>
  <c r="I27" i="9" s="1"/>
  <c r="K10" i="9"/>
  <c r="K11" i="9" s="1"/>
  <c r="I25" i="9" s="1"/>
  <c r="L16" i="6"/>
  <c r="K16" i="9" l="1"/>
  <c r="I26" i="9" s="1"/>
  <c r="I28" i="9" s="1"/>
  <c r="G38" i="6"/>
  <c r="G33" i="6"/>
  <c r="G31" i="6"/>
  <c r="G30" i="6"/>
  <c r="G29" i="6"/>
  <c r="G28" i="6"/>
  <c r="G27" i="6"/>
  <c r="G26" i="6"/>
  <c r="G25" i="6"/>
  <c r="G49" i="6"/>
  <c r="G48" i="6"/>
  <c r="G47" i="6"/>
  <c r="G46" i="6"/>
  <c r="G45" i="6"/>
  <c r="G44" i="6"/>
  <c r="G43" i="6"/>
  <c r="G42" i="6"/>
  <c r="G41" i="6"/>
  <c r="G39" i="6"/>
  <c r="G17" i="6"/>
  <c r="G15" i="6"/>
  <c r="G14" i="6"/>
  <c r="G13" i="6"/>
  <c r="G12" i="6"/>
  <c r="J29" i="9" l="1"/>
  <c r="J30" i="9" s="1"/>
  <c r="G13" i="1" s="1"/>
  <c r="H13" i="1" s="1"/>
  <c r="J58" i="5"/>
  <c r="K15" i="5"/>
  <c r="P35" i="6" l="1"/>
  <c r="P38" i="6" s="1"/>
  <c r="P34" i="6"/>
  <c r="P81" i="2" l="1"/>
  <c r="L40" i="6"/>
  <c r="L49" i="6"/>
  <c r="L48" i="6"/>
  <c r="L47" i="6"/>
  <c r="L46" i="6"/>
  <c r="L45" i="6"/>
  <c r="L44" i="6"/>
  <c r="L43" i="6"/>
  <c r="L42" i="6"/>
  <c r="L39" i="6"/>
  <c r="L41" i="6"/>
  <c r="L38" i="6"/>
  <c r="L34" i="6"/>
  <c r="L33" i="6"/>
  <c r="L32" i="6"/>
  <c r="L31" i="6"/>
  <c r="L24" i="6"/>
  <c r="L13" i="6"/>
  <c r="L50" i="6" l="1"/>
  <c r="M43" i="6"/>
  <c r="L54" i="6"/>
  <c r="L55" i="6" s="1"/>
  <c r="J61" i="6" s="1"/>
  <c r="L30" i="6"/>
  <c r="L29" i="6"/>
  <c r="L28" i="6"/>
  <c r="L27" i="6"/>
  <c r="L26" i="6"/>
  <c r="L25" i="6"/>
  <c r="L23" i="6"/>
  <c r="L17" i="6"/>
  <c r="L15" i="6"/>
  <c r="L14" i="6"/>
  <c r="L12" i="6"/>
  <c r="L51" i="2"/>
  <c r="L50" i="2"/>
  <c r="L35" i="6" l="1"/>
  <c r="J60" i="6" s="1"/>
  <c r="L18" i="6"/>
  <c r="J59" i="6" s="1"/>
  <c r="P82" i="2"/>
  <c r="F33" i="1" s="1"/>
  <c r="K85" i="2"/>
  <c r="K62" i="2"/>
  <c r="K51" i="2" s="1"/>
  <c r="O51" i="2" s="1"/>
  <c r="P51" i="2" s="1"/>
  <c r="K61" i="2"/>
  <c r="K50" i="2" s="1"/>
  <c r="K55" i="2" s="1"/>
  <c r="K71" i="2"/>
  <c r="N71" i="2" s="1"/>
  <c r="P71" i="2" s="1"/>
  <c r="K72" i="2"/>
  <c r="N72" i="2" s="1"/>
  <c r="P72" i="2" s="1"/>
  <c r="M56" i="2"/>
  <c r="M55" i="2"/>
  <c r="P62" i="2"/>
  <c r="P61" i="2"/>
  <c r="J62" i="6" l="1"/>
  <c r="J63" i="6" s="1"/>
  <c r="K64" i="6" s="1"/>
  <c r="G33" i="1" s="1"/>
  <c r="K77" i="2"/>
  <c r="O77" i="2" s="1"/>
  <c r="P77" i="2" s="1"/>
  <c r="K76" i="2"/>
  <c r="O76" i="2" s="1"/>
  <c r="K66" i="2"/>
  <c r="O66" i="2" s="1"/>
  <c r="P66" i="2" s="1"/>
  <c r="K67" i="2"/>
  <c r="O67" i="2" s="1"/>
  <c r="P67" i="2" s="1"/>
  <c r="P73" i="2"/>
  <c r="F31" i="1" s="1"/>
  <c r="H31" i="1" s="1"/>
  <c r="O55" i="2"/>
  <c r="P55" i="2" s="1"/>
  <c r="P63" i="2"/>
  <c r="F29" i="1" s="1"/>
  <c r="K56" i="2"/>
  <c r="O56" i="2" s="1"/>
  <c r="P56" i="2" s="1"/>
  <c r="O50" i="2"/>
  <c r="P50" i="2" s="1"/>
  <c r="P52" i="2" s="1"/>
  <c r="N38" i="2"/>
  <c r="O38" i="2" s="1"/>
  <c r="P38" i="2" s="1"/>
  <c r="N37" i="2"/>
  <c r="O37" i="2" s="1"/>
  <c r="P37" i="2" s="1"/>
  <c r="P33" i="2"/>
  <c r="P32" i="2"/>
  <c r="O27" i="2"/>
  <c r="P27" i="2" s="1"/>
  <c r="O26" i="2"/>
  <c r="P26" i="2" s="1"/>
  <c r="P68" i="2" l="1"/>
  <c r="F30" i="1" s="1"/>
  <c r="H30" i="1" s="1"/>
  <c r="P57" i="2"/>
  <c r="F25" i="1" s="1"/>
  <c r="H25" i="1" s="1"/>
  <c r="P39" i="2"/>
  <c r="F19" i="1" s="1"/>
  <c r="H19" i="1" s="1"/>
  <c r="P34" i="2"/>
  <c r="N28" i="2" s="1"/>
  <c r="O28" i="2" s="1"/>
  <c r="P28" i="2" s="1"/>
  <c r="P29" i="2" s="1"/>
  <c r="O42" i="2" s="1"/>
  <c r="P42" i="2" s="1"/>
  <c r="F24" i="1"/>
  <c r="H24" i="1" s="1"/>
  <c r="H33" i="1" l="1"/>
  <c r="H26" i="1"/>
  <c r="F12" i="3" s="1"/>
  <c r="O45" i="2"/>
  <c r="P45" i="2" s="1"/>
  <c r="O44" i="2"/>
  <c r="P44" i="2" s="1"/>
  <c r="F17" i="1"/>
  <c r="H17" i="1" s="1"/>
  <c r="F18" i="1"/>
  <c r="H18" i="1" s="1"/>
  <c r="O43" i="2"/>
  <c r="P43" i="2" s="1"/>
  <c r="N10" i="2"/>
  <c r="P10" i="2" s="1"/>
  <c r="P11" i="2" s="1"/>
  <c r="F10" i="1" s="1"/>
  <c r="H14" i="1" s="1"/>
  <c r="P46" i="2" l="1"/>
  <c r="F20" i="1" s="1"/>
  <c r="H20" i="1" s="1"/>
  <c r="H21" i="1" l="1"/>
  <c r="K12" i="3"/>
  <c r="P85" i="2"/>
  <c r="P18" i="2"/>
  <c r="K31" i="5"/>
  <c r="K32" i="5" s="1"/>
  <c r="I38" i="5" s="1"/>
  <c r="K26" i="5"/>
  <c r="K25" i="5"/>
  <c r="K24" i="5"/>
  <c r="K23" i="5"/>
  <c r="K22" i="5"/>
  <c r="K21" i="5"/>
  <c r="K16" i="5"/>
  <c r="K14" i="5"/>
  <c r="K13" i="5"/>
  <c r="K12" i="5"/>
  <c r="P14" i="2"/>
  <c r="F10" i="3" l="1"/>
  <c r="J10" i="3" s="1"/>
  <c r="K27" i="5"/>
  <c r="I37" i="5" s="1"/>
  <c r="P76" i="2"/>
  <c r="P78" i="2" l="1"/>
  <c r="F32" i="1" s="1"/>
  <c r="H32" i="1" s="1"/>
  <c r="P86" i="2"/>
  <c r="F34" i="1" l="1"/>
  <c r="H34" i="1" s="1"/>
  <c r="P19" i="2"/>
  <c r="P15" i="2"/>
  <c r="F11" i="1" s="1"/>
  <c r="F12" i="1" l="1"/>
  <c r="F8" i="3" l="1"/>
  <c r="J8" i="3" s="1"/>
  <c r="K17" i="5" l="1"/>
  <c r="I36" i="5" s="1"/>
  <c r="I39" i="5" s="1"/>
  <c r="J40" i="5" l="1"/>
  <c r="J41" i="5" s="1"/>
  <c r="G29" i="1" l="1"/>
  <c r="H29" i="1" s="1"/>
  <c r="H35" i="1" s="1"/>
  <c r="J12" i="3"/>
  <c r="H37" i="1" l="1"/>
  <c r="F17" i="3" s="1"/>
  <c r="F9" i="3" s="1"/>
  <c r="F14" i="3"/>
  <c r="K14" i="3" s="1"/>
  <c r="K17" i="3" s="1"/>
  <c r="K15" i="3" l="1"/>
  <c r="J14" i="3"/>
  <c r="J17" i="3" l="1"/>
  <c r="J18" i="3" s="1"/>
  <c r="F13" i="3"/>
  <c r="F11" i="3"/>
  <c r="F7" i="3"/>
  <c r="F16" i="3" l="1"/>
  <c r="K18" i="3"/>
  <c r="K16" i="3" s="1"/>
  <c r="J16" i="3"/>
  <c r="J15" i="3"/>
</calcChain>
</file>

<file path=xl/sharedStrings.xml><?xml version="1.0" encoding="utf-8"?>
<sst xmlns="http://schemas.openxmlformats.org/spreadsheetml/2006/main" count="636" uniqueCount="312">
  <si>
    <t>PREFEITURA MUNICIPAL DE JOÃO NEIVA</t>
  </si>
  <si>
    <t>PLANILHA DE QUANTIDADES E PREÇOS UNITÁRIOS</t>
  </si>
  <si>
    <t>Item</t>
  </si>
  <si>
    <t>Código</t>
  </si>
  <si>
    <t>Órgão</t>
  </si>
  <si>
    <t>DESCRIÇÃO SERVIÇO</t>
  </si>
  <si>
    <t>Unid.</t>
  </si>
  <si>
    <t>Quant.</t>
  </si>
  <si>
    <t>01</t>
  </si>
  <si>
    <t>01.01</t>
  </si>
  <si>
    <t>DER-ES</t>
  </si>
  <si>
    <t>m²</t>
  </si>
  <si>
    <t>SUB-TOTAL 01</t>
  </si>
  <si>
    <t>02</t>
  </si>
  <si>
    <t>02.01</t>
  </si>
  <si>
    <t>SUB-TOTAL 02</t>
  </si>
  <si>
    <t>03</t>
  </si>
  <si>
    <t>03.01</t>
  </si>
  <si>
    <t>m</t>
  </si>
  <si>
    <t>TOTAL GERAL</t>
  </si>
  <si>
    <t>CÓD.</t>
  </si>
  <si>
    <t>DISCRIMINAÇÃO</t>
  </si>
  <si>
    <t>LOCALIZAÇÃO (Estaca)</t>
  </si>
  <si>
    <t>POS.</t>
  </si>
  <si>
    <t>QUANT.</t>
  </si>
  <si>
    <t>EXT.</t>
  </si>
  <si>
    <t>LARG.</t>
  </si>
  <si>
    <t>PROF.</t>
  </si>
  <si>
    <t>ÁREA</t>
  </si>
  <si>
    <t>VOLUME</t>
  </si>
  <si>
    <t>TOTAL</t>
  </si>
  <si>
    <t>UNID.</t>
  </si>
  <si>
    <t>Inicial</t>
  </si>
  <si>
    <t>Final</t>
  </si>
  <si>
    <t>(m)</t>
  </si>
  <si>
    <t>(m²)</t>
  </si>
  <si>
    <t>(m³)</t>
  </si>
  <si>
    <t>QUANTIDADE</t>
  </si>
  <si>
    <t>ITEM</t>
  </si>
  <si>
    <t>DESCRIÇÃO</t>
  </si>
  <si>
    <t>VALORES R$</t>
  </si>
  <si>
    <t>PERÍODO (MESES)</t>
  </si>
  <si>
    <t xml:space="preserve">Físico (%) </t>
  </si>
  <si>
    <t>Financeiro (R$)</t>
  </si>
  <si>
    <t>Período Licitatório</t>
  </si>
  <si>
    <t>Total Parcial (%)</t>
  </si>
  <si>
    <t>Total Acumulado (%)</t>
  </si>
  <si>
    <t>Total Financeiro (R$)</t>
  </si>
  <si>
    <t>Total Acumulado (R$)</t>
  </si>
  <si>
    <t>Consumo</t>
  </si>
  <si>
    <t>m³</t>
  </si>
  <si>
    <t>01.02</t>
  </si>
  <si>
    <t>mês</t>
  </si>
  <si>
    <t>CRONOGRAMA FÍSICO-FINANCEIRO</t>
  </si>
  <si>
    <t>LS:</t>
  </si>
  <si>
    <t>COMPOSIÇÃO ANALÍTICA DE PREÇO UNITÁRIO</t>
  </si>
  <si>
    <t>Data-base</t>
  </si>
  <si>
    <t>SERVIÇO:</t>
  </si>
  <si>
    <t xml:space="preserve">UND: </t>
  </si>
  <si>
    <t>EQUIPAMENTO</t>
  </si>
  <si>
    <t>ORGÃO</t>
  </si>
  <si>
    <t>Vl. Hr. Prod</t>
  </si>
  <si>
    <t>Vl. Hr. Imp</t>
  </si>
  <si>
    <t>Custo Horário</t>
  </si>
  <si>
    <t>A: TOTAL</t>
  </si>
  <si>
    <t>MÃO-DE-OBRA</t>
  </si>
  <si>
    <t>Encargos(%)</t>
  </si>
  <si>
    <t>Sal/Hora</t>
  </si>
  <si>
    <t>B: TOTAL</t>
  </si>
  <si>
    <t>C: TOTAL</t>
  </si>
  <si>
    <t>MATERIAIS</t>
  </si>
  <si>
    <t>Custo Unitário</t>
  </si>
  <si>
    <t>COMP-01</t>
  </si>
  <si>
    <t>CANTEIRO DE OBRA</t>
  </si>
  <si>
    <t>CANTEIRO DE OBRAS</t>
  </si>
  <si>
    <t>SUB-TOTAL 03</t>
  </si>
  <si>
    <t>RESUMO</t>
  </si>
  <si>
    <t>ESTRUTURA</t>
  </si>
  <si>
    <t>Coef.</t>
  </si>
  <si>
    <t>AREIA LAVADA MEDIA (LABOR)</t>
  </si>
  <si>
    <t>BRITA 2 (LABOR)</t>
  </si>
  <si>
    <t>CIMENTO PORTLAND CP III - 40 (LABOR)</t>
  </si>
  <si>
    <t>DESMOLDANTE PARA FORMAS (LABOR)</t>
  </si>
  <si>
    <t>PEDRA DE MAO (RACHAO) (LABOR)</t>
  </si>
  <si>
    <t>PREGO 18X27 (LABOR)</t>
  </si>
  <si>
    <t>SARRAFO DE MADEIRA PINUS 10 X 2.5CM (LABOR)</t>
  </si>
  <si>
    <t>TABUA DE MADEIRA PINUS 30 X 2.5 CM (LABOR)</t>
  </si>
  <si>
    <t>BETONEIRA 320 L (E301) (LABOR)</t>
  </si>
  <si>
    <t>MÃO-DE-OBRA (A)</t>
  </si>
  <si>
    <t>MATERIAIS (B)</t>
  </si>
  <si>
    <t xml:space="preserve">EQUIPAMENTOS (C) </t>
  </si>
  <si>
    <t>TAXAS</t>
  </si>
  <si>
    <t>VALORES</t>
  </si>
  <si>
    <t>CUSTOS DIRETO TOTAL A + B + C</t>
  </si>
  <si>
    <t>CUSTO UNITÁRIO</t>
  </si>
  <si>
    <t>% MULTIPLICADOR DE COEFICIENTE</t>
  </si>
  <si>
    <t>unid</t>
  </si>
  <si>
    <t>MOVIMENTO DE TERRA</t>
  </si>
  <si>
    <t>01.03</t>
  </si>
  <si>
    <t>Tela de proteção de segurança de PVC cor laranja com suporte para sinalização de obras</t>
  </si>
  <si>
    <t>41359</t>
  </si>
  <si>
    <t>Fornecimento, preparo e aplicação de concreto magro com consumo mínimo de cimento de 250 kg/m3 (brita 1 e 2) - (5% de perdas já incluído no custo)</t>
  </si>
  <si>
    <t>03.01.06</t>
  </si>
  <si>
    <t>040231</t>
  </si>
  <si>
    <t>LOCAL: SANTO AFONSO, JOÃO NEIVA-ES</t>
  </si>
  <si>
    <t>OBRA: CONSTRUÇÃO DA PONTE DE TRILHOS</t>
  </si>
  <si>
    <t>DEMOLIÇÕES E RETIRADAS</t>
  </si>
  <si>
    <t>Demolição mecânica de concreto em Vias Urbanas</t>
  </si>
  <si>
    <t>Aluguel de container para almoxarifado</t>
  </si>
  <si>
    <t>Mobilização e desmobilização de container até 50 km</t>
  </si>
  <si>
    <t>Cabeceira da ponte</t>
  </si>
  <si>
    <t>Remoção de pavimentação poliédrica</t>
  </si>
  <si>
    <t>40891</t>
  </si>
  <si>
    <t>Escavação e carga de material de 1ª categoria com escavadeira</t>
  </si>
  <si>
    <t>02.02</t>
  </si>
  <si>
    <t>02.03</t>
  </si>
  <si>
    <t>02.04</t>
  </si>
  <si>
    <t>Mesa de concreto</t>
  </si>
  <si>
    <t>Transporte Local de Materiais (TR-101-01) (Vias urbanas - Caminhão basculante)</t>
  </si>
  <si>
    <t>60010</t>
  </si>
  <si>
    <t>t</t>
  </si>
  <si>
    <t>t/m³</t>
  </si>
  <si>
    <t>42578</t>
  </si>
  <si>
    <t>Escavação e carga de material de 1ª categoria com escavadeira em Vias Urbanas</t>
  </si>
  <si>
    <t>Cabeceiras</t>
  </si>
  <si>
    <t>03.02</t>
  </si>
  <si>
    <t>Escavação manual em mat. 1ª cat. H= 0,00 a 1,50 m</t>
  </si>
  <si>
    <t>40258</t>
  </si>
  <si>
    <t>Reaterro de cavas c/ compactação manual (apiloamento)</t>
  </si>
  <si>
    <t>Base da cabeceira</t>
  </si>
  <si>
    <t>Base das cabeceiras</t>
  </si>
  <si>
    <t>Escavação - reaterro (base das cabeçeiras)</t>
  </si>
  <si>
    <t>Porção de terra posterior às cabeceiras</t>
  </si>
  <si>
    <t>Porção posterior às cabeceiras</t>
  </si>
  <si>
    <t>04</t>
  </si>
  <si>
    <t>04.01</t>
  </si>
  <si>
    <t>04.02</t>
  </si>
  <si>
    <t>40319</t>
  </si>
  <si>
    <t>Formas planas de madeirit meso e superestrutura sem reaproveitamento esp. = 10 mm, inclusive fornecimento e transporte das madeiras</t>
  </si>
  <si>
    <t>04.03</t>
  </si>
  <si>
    <t>04.04</t>
  </si>
  <si>
    <t>Largura da via</t>
  </si>
  <si>
    <t>04.05</t>
  </si>
  <si>
    <t>SUB-TOTAL 04</t>
  </si>
  <si>
    <t>04.06</t>
  </si>
  <si>
    <t>Placa de obra nas dimensões de 2.0 x 4.0 m, padrão IOPES</t>
  </si>
  <si>
    <t>COMP-02</t>
  </si>
  <si>
    <t>ACO CA-50 DE 8.0MM (LABOR)</t>
  </si>
  <si>
    <t>kg</t>
  </si>
  <si>
    <t>ELETRODO PARA SOLDAS- OK 4804</t>
  </si>
  <si>
    <t>BRITA 1 (LABOR)</t>
  </si>
  <si>
    <t>CHAPA COMPENSADA RESINADA ESP. 12MM (LABOR)</t>
  </si>
  <si>
    <t>l</t>
  </si>
  <si>
    <t>PONTALETE DE MADEIRA BRUTA DE 3ª 8.0 X 8.0 CM (LABOR)</t>
  </si>
  <si>
    <t>Mureta</t>
  </si>
  <si>
    <t>ACO CA-60 DE 5.0MM (LABOR)</t>
  </si>
  <si>
    <t>D: TOTAL</t>
  </si>
  <si>
    <t>CUSTOS DIRETO TOTAL A + B + C+ D</t>
  </si>
  <si>
    <t>MATERIAIS (B*4,6075 m³)+C</t>
  </si>
  <si>
    <t>Mesa</t>
  </si>
  <si>
    <t>MÃO-DE-OBRA (A*4,7845 m³)</t>
  </si>
  <si>
    <t xml:space="preserve">EQUIPAMENTOS (D*4,7845 m³) </t>
  </si>
  <si>
    <t>DER-ES (EDIFICAÇÕES)</t>
  </si>
  <si>
    <t>Pedreiro de O.A.C.</t>
  </si>
  <si>
    <t>CÓD. DE REFERÊNCIA: DER-ES 040901 (EDIFICAÇÕES)</t>
  </si>
  <si>
    <t>CÓD. DE REFERÊNCIA: DER-ES 160704 (EDIFICAÇÕES)</t>
  </si>
  <si>
    <t>COMPOSIÇÃO BDI</t>
  </si>
  <si>
    <t>TABELA DE REFERÊNCIA: DER/ES</t>
  </si>
  <si>
    <t>LOCAL: JOÃO NEIVA-ES</t>
  </si>
  <si>
    <t>Para Serviços</t>
  </si>
  <si>
    <t>Administração Central</t>
  </si>
  <si>
    <t>Total Grupo A</t>
  </si>
  <si>
    <t>GRUPO B</t>
  </si>
  <si>
    <t>Administração Local</t>
  </si>
  <si>
    <t>Total Grupo B</t>
  </si>
  <si>
    <t>GRUPO C</t>
  </si>
  <si>
    <t>ISS</t>
  </si>
  <si>
    <t>PIS</t>
  </si>
  <si>
    <t>COFINS</t>
  </si>
  <si>
    <t>CPRB</t>
  </si>
  <si>
    <t>Total Grupo C</t>
  </si>
  <si>
    <t>GRUPO D</t>
  </si>
  <si>
    <t>Total Grupo D</t>
  </si>
  <si>
    <t>GRUPO E</t>
  </si>
  <si>
    <t>Riscos</t>
  </si>
  <si>
    <t>Total Grupo E</t>
  </si>
  <si>
    <t>BDI Total</t>
  </si>
  <si>
    <t>OBS:</t>
  </si>
  <si>
    <t>1</t>
  </si>
  <si>
    <t>- A fórmula para cálculo da taxa a ser acrescida aos custos diretos de um</t>
  </si>
  <si>
    <t>empreendimento a título de Benefícios e Despesas Indiretas é:</t>
  </si>
  <si>
    <t>COMPOSIÇÃO LEIS SOCIAIS</t>
  </si>
  <si>
    <t>GRUPO A - Encargos Sociais Básicos</t>
  </si>
  <si>
    <t>A.1</t>
  </si>
  <si>
    <t>INSS (Art. 22 da Lei 8.212/91)</t>
  </si>
  <si>
    <t>A.2</t>
  </si>
  <si>
    <t>FGTS (Art. 27 do Decreto 99.684/90)</t>
  </si>
  <si>
    <t>A.3</t>
  </si>
  <si>
    <t>SESI/SESC (Lei 8.029/90 e Lei 8.036/90)</t>
  </si>
  <si>
    <t>A.4</t>
  </si>
  <si>
    <t>SENAI/SENAC (Lei 8.029/90 e Decreto-Lei 6246/44)</t>
  </si>
  <si>
    <t>A.5</t>
  </si>
  <si>
    <t>SEBRAE (já considerado no item A.3 e A.4)</t>
  </si>
  <si>
    <t>-</t>
  </si>
  <si>
    <t>A.6</t>
  </si>
  <si>
    <t>INCRA (Lei 2.613/55 e Decreto 1.146/70)</t>
  </si>
  <si>
    <t>A.7</t>
  </si>
  <si>
    <t>SALÁRIO-EDUCAÇÃO (Decreto 87.043/82)</t>
  </si>
  <si>
    <t>A.8</t>
  </si>
  <si>
    <t>SEGURO ACIDENTE DO TRABALHO (Lei 8.212/91 e Decreto 3.048/99)</t>
  </si>
  <si>
    <t>A.9</t>
  </si>
  <si>
    <t>SECONCI/Medicina do Trabalho</t>
  </si>
  <si>
    <t>TOTAL GRUPO A</t>
  </si>
  <si>
    <t>GRUPO B - Encargos Sociais que recebem a incidência do grupo A</t>
  </si>
  <si>
    <t>B.1</t>
  </si>
  <si>
    <t>Descanso Semanal Remunerado (Art. 66 da CLT e Art. 7º da CF/88)</t>
  </si>
  <si>
    <t>B.2</t>
  </si>
  <si>
    <t>Feriados (Art. 70 da CLT e Lei 605/49)</t>
  </si>
  <si>
    <t>B.3</t>
  </si>
  <si>
    <t>Auxílio doença e acidente do trabalho (Lei 3.607/60 e Art. 131 da CLT)</t>
  </si>
  <si>
    <t>B.4</t>
  </si>
  <si>
    <t>Licença Paternidade (Art. 7º da CF/88)</t>
  </si>
  <si>
    <t>B.5</t>
  </si>
  <si>
    <t>Faltas Legais (Art. 473 da CLT)</t>
  </si>
  <si>
    <t>B.6</t>
  </si>
  <si>
    <t>13º Salário (Lei nº 4090/62)</t>
  </si>
  <si>
    <t>B.7</t>
  </si>
  <si>
    <t>Aviso Prévio Trabalhado (Art. 7º, inciso XXI da CF/88)</t>
  </si>
  <si>
    <t>B.8</t>
  </si>
  <si>
    <t>Dias de Chuvas</t>
  </si>
  <si>
    <t>B.9</t>
  </si>
  <si>
    <t>Férias Gozadas</t>
  </si>
  <si>
    <t>B.10</t>
  </si>
  <si>
    <t>Salário Maternidade</t>
  </si>
  <si>
    <t>B.11</t>
  </si>
  <si>
    <t>Auxílio - Enfermidade</t>
  </si>
  <si>
    <t>TOTAL GRUPO B</t>
  </si>
  <si>
    <t>GRUPO C - Encargos Sociais que não recebem a incidência do grupo A</t>
  </si>
  <si>
    <t>C.1</t>
  </si>
  <si>
    <t>Dispensa sem justa causa (LC 110/01)</t>
  </si>
  <si>
    <t>C.2</t>
  </si>
  <si>
    <t>Férias indenizadas (Art. 129 a 148 da CLT)</t>
  </si>
  <si>
    <t>C.3</t>
  </si>
  <si>
    <t>Aviso prévio indenizado (Art. 7º, inciso XXI da CF/88)</t>
  </si>
  <si>
    <t>C.4</t>
  </si>
  <si>
    <t>FGTS sobre aviso prévio indenizado (Súmula 305 TST)</t>
  </si>
  <si>
    <t>C.5</t>
  </si>
  <si>
    <t>INSS sobre aviso prévio indenizado (Decreto 6.727/09)</t>
  </si>
  <si>
    <t>C.6</t>
  </si>
  <si>
    <t>Aviso prévio trabalhado</t>
  </si>
  <si>
    <t>C.7</t>
  </si>
  <si>
    <t>Indenização Adicional</t>
  </si>
  <si>
    <t>TOTAL GRUPO C</t>
  </si>
  <si>
    <t>GRUPO D - Reincidência dos encargos sociais básicos</t>
  </si>
  <si>
    <t>D.1</t>
  </si>
  <si>
    <t>Incidência do grupo A sobre o grupo B</t>
  </si>
  <si>
    <t>D.2</t>
  </si>
  <si>
    <r>
      <rPr>
        <sz val="10"/>
        <rFont val="Arial"/>
        <family val="2"/>
      </rPr>
      <t>Reincidência de Grupo A sobre Aviso Prévio Trabalho e Reincidência
do FGTS sobre Aviso Prévio Indenizado</t>
    </r>
  </si>
  <si>
    <t>TOTAL GRUPO D</t>
  </si>
  <si>
    <t>GRUPO E - Encargos complementares</t>
  </si>
  <si>
    <t>E.1</t>
  </si>
  <si>
    <t>Refeição/alimentação (Convenção Coletiva do Trabalho 2012/2013)</t>
  </si>
  <si>
    <t>E.2</t>
  </si>
  <si>
    <t>Vale Transporte (Lei nº 7418/85 e Decreto 95.247/87)</t>
  </si>
  <si>
    <t>E.3</t>
  </si>
  <si>
    <r>
      <rPr>
        <sz val="10"/>
        <rFont val="Arial"/>
        <family val="2"/>
      </rPr>
      <t>Uniforme/equipamento de segurança (Art. 166 da CLT e NR-18 da Lei nº 6.514/77 e
Convenção Coletiva do Trabalho 2012/2013)</t>
    </r>
  </si>
  <si>
    <t>E.4</t>
  </si>
  <si>
    <t>Plano de Saúde (Convenção Coletiva do Trabalho 2012/2013</t>
  </si>
  <si>
    <t>TOTAL GRUPO E</t>
  </si>
  <si>
    <t>TOTAL DOS GRUPO (A+B+C+D+E)</t>
  </si>
  <si>
    <t xml:space="preserve">Total
</t>
  </si>
  <si>
    <t>BDI</t>
  </si>
  <si>
    <t xml:space="preserve">TABELA REFERENCIAL: DER-ES SEM DESONERAÇÃO     </t>
  </si>
  <si>
    <t>Unitário com BDI</t>
  </si>
  <si>
    <t>CARPINTEIRO O.A.C.</t>
  </si>
  <si>
    <t>AJUDANTE O.A.C.</t>
  </si>
  <si>
    <t>SERVENTE  O.A.C.</t>
  </si>
  <si>
    <t>Encarregado de O.A.C.</t>
  </si>
  <si>
    <t>BDI = 23,32%</t>
  </si>
  <si>
    <t>Mesa de ponte de Concreto Armado FCK= 30MPA ,tudo incluso exceto fornecimento dos trilhos de acordo com projeto.</t>
  </si>
  <si>
    <t>PEDREIRO -O.A.C.</t>
  </si>
  <si>
    <t>Servente O.A.C.</t>
  </si>
  <si>
    <t>SOLDADOR O.A.C.</t>
  </si>
  <si>
    <t>COMP-03</t>
  </si>
  <si>
    <t>Engenheiro pleno</t>
  </si>
  <si>
    <t>Sal/mês</t>
  </si>
  <si>
    <t xml:space="preserve">CÓD. DE REFERÊNCIA: </t>
  </si>
  <si>
    <t>01.04</t>
  </si>
  <si>
    <t>Administração local</t>
  </si>
  <si>
    <t>BDI: 23,32%</t>
  </si>
  <si>
    <t>LEIS SOCIAIS: 157,27%</t>
  </si>
  <si>
    <t>GRUPO AC</t>
  </si>
  <si>
    <t>Despesas Financeiras</t>
  </si>
  <si>
    <t>Bonificação/Lucro</t>
  </si>
  <si>
    <t>Seguros/Garantia</t>
  </si>
  <si>
    <r>
      <t>BDI = {</t>
    </r>
    <r>
      <rPr>
        <b/>
        <u/>
        <sz val="10"/>
        <rFont val="Arial"/>
        <family val="2"/>
      </rPr>
      <t>(1 + A)*(1 + B + D)*(1 + C)}</t>
    </r>
    <r>
      <rPr>
        <b/>
        <sz val="10"/>
        <rFont val="Arial"/>
        <family val="2"/>
      </rPr>
      <t xml:space="preserve">  -1, onde:</t>
    </r>
  </si>
  <si>
    <t>(1 – E)</t>
  </si>
  <si>
    <t>A = DESPESAS FINACEIRAS;</t>
  </si>
  <si>
    <t>B = ADMINISTRAÇÃO CENTRAL;</t>
  </si>
  <si>
    <t>C = BENEFÍCIO/LUCRO;</t>
  </si>
  <si>
    <t>D = RISCOS, SEGUROS E GARANTIAS;</t>
  </si>
  <si>
    <t>E = ISS + PIS + COFINS + INSS;</t>
  </si>
  <si>
    <t>% IOPES</t>
  </si>
  <si>
    <t>DATA BASE</t>
  </si>
  <si>
    <t xml:space="preserve">DER-ES </t>
  </si>
  <si>
    <t>Transporte Local de Materiais (TR-101-01) (Vias urbanas - Caminhão basculante) (1,679XP + 2,239XR + 2,799) (XP=20,0; XR=2,0)</t>
  </si>
  <si>
    <t xml:space="preserve">Concreto ciclópico com 70% concreto 20,0 MPa e 30% de pedra de mão, tudo incluído </t>
  </si>
  <si>
    <t xml:space="preserve">40353 </t>
  </si>
  <si>
    <t xml:space="preserve"> Concreto estrutural fck = 20,0 MPa, tudo incluído </t>
  </si>
  <si>
    <t>Muro de arrimo em Conc. ciclópico 20MPa c/ 30% de pedra de mão, c/ forn., preparo e aplicação de concreto, forma de tábua pinho-reap.5 vezes, exclusive escav. e reaterro, seções tipicas nas dimensões:b=0,4m; B=0,40m e H=1,30m</t>
  </si>
  <si>
    <t>ORÇAMENTISTA: JEFTER DOS SANTOS LADISLAU: CREA-ES 043139/D</t>
  </si>
  <si>
    <t>DATA-BASE: JAN/22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</si>
</sst>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9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_(* #,##0.00_);_(* \(#,##0.00\);_(* &quot;-&quot;??_);_(@_)"/>
    <numFmt numFmtId="165" formatCode="[$-416]mmmm\-yy;@"/>
    <numFmt numFmtId="166" formatCode="_(* #,##0.0_);_(* \(#,##0.0\);_(* &quot;-&quot;??_);_(@_)"/>
    <numFmt numFmtId="167" formatCode="00000"/>
    <numFmt numFmtId="168" formatCode="&quot;R$ &quot;#,##0.00"/>
    <numFmt numFmtId="169" formatCode="&quot;R$&quot;\ #,##0.00"/>
    <numFmt numFmtId="170" formatCode="_(&quot;R$ &quot;* #,##0.00_);_(&quot;R$ &quot;* \(#,##0.00\);_(&quot;R$ &quot;* &quot;-&quot;??_);_(@_)"/>
  </numFmts>
  <fonts count="4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name val="Arial"/>
      <family val="2"/>
    </font>
    <font>
      <b/>
      <sz val="9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b/>
      <sz val="10"/>
      <name val="Arial"/>
      <family val="2"/>
    </font>
    <font>
      <b/>
      <sz val="12"/>
      <name val="Arial"/>
      <family val="2"/>
    </font>
    <font>
      <b/>
      <sz val="14"/>
      <name val="Arial"/>
      <family val="2"/>
    </font>
    <font>
      <sz val="10"/>
      <name val="Arial"/>
      <family val="2"/>
    </font>
    <font>
      <sz val="8"/>
      <name val="Comic Sans MS"/>
      <family val="4"/>
    </font>
    <font>
      <b/>
      <sz val="11"/>
      <name val="Arial"/>
      <family val="2"/>
    </font>
    <font>
      <sz val="10"/>
      <name val="Times New Roman"/>
      <family val="1"/>
    </font>
    <font>
      <sz val="12"/>
      <name val="Comic Sans MS"/>
      <family val="4"/>
    </font>
    <font>
      <b/>
      <sz val="12"/>
      <color indexed="10"/>
      <name val="Arial"/>
      <family val="2"/>
    </font>
    <font>
      <sz val="12"/>
      <color indexed="10"/>
      <name val="Arial"/>
      <family val="2"/>
    </font>
    <font>
      <sz val="12"/>
      <color indexed="10"/>
      <name val="Comic Sans MS"/>
      <family val="4"/>
    </font>
    <font>
      <b/>
      <sz val="12"/>
      <name val="Comic Sans MS"/>
      <family val="4"/>
    </font>
    <font>
      <sz val="11"/>
      <name val="Arial"/>
      <family val="2"/>
    </font>
    <font>
      <sz val="11"/>
      <name val="Comic Sans MS"/>
      <family val="4"/>
    </font>
    <font>
      <b/>
      <sz val="11"/>
      <color indexed="10"/>
      <name val="Arial"/>
      <family val="2"/>
    </font>
    <font>
      <sz val="12"/>
      <name val="Arial"/>
      <family val="2"/>
    </font>
    <font>
      <b/>
      <sz val="16"/>
      <color indexed="8"/>
      <name val="Arial"/>
      <family val="2"/>
    </font>
    <font>
      <b/>
      <sz val="18"/>
      <name val="Arial"/>
      <family val="2"/>
    </font>
    <font>
      <b/>
      <sz val="18"/>
      <name val="Comic Sans MS"/>
      <family val="4"/>
    </font>
    <font>
      <sz val="18"/>
      <name val="Comic Sans MS"/>
      <family val="4"/>
    </font>
    <font>
      <b/>
      <sz val="18"/>
      <color indexed="8"/>
      <name val="Arial"/>
      <family val="2"/>
    </font>
    <font>
      <sz val="18"/>
      <color indexed="8"/>
      <name val="Arial"/>
      <family val="2"/>
    </font>
    <font>
      <b/>
      <sz val="10"/>
      <name val="Calibri"/>
      <family val="2"/>
      <scheme val="minor"/>
    </font>
    <font>
      <b/>
      <sz val="11"/>
      <name val="Calibri"/>
      <family val="2"/>
      <scheme val="minor"/>
    </font>
    <font>
      <b/>
      <sz val="9"/>
      <color theme="1"/>
      <name val="Arial"/>
      <family val="2"/>
    </font>
    <font>
      <sz val="8"/>
      <color theme="1"/>
      <name val="Arial"/>
      <family val="2"/>
    </font>
    <font>
      <b/>
      <sz val="11"/>
      <color indexed="8"/>
      <name val="Calibri"/>
      <family val="2"/>
    </font>
    <font>
      <b/>
      <sz val="15"/>
      <color indexed="8"/>
      <name val="Calibri"/>
      <family val="2"/>
    </font>
    <font>
      <sz val="11"/>
      <color indexed="8"/>
      <name val="Calibri"/>
      <family val="2"/>
    </font>
    <font>
      <sz val="11"/>
      <name val="Calibri"/>
      <family val="2"/>
      <scheme val="minor"/>
    </font>
    <font>
      <sz val="8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</font>
    <font>
      <sz val="11"/>
      <color rgb="FFFF0000"/>
      <name val="Calibri"/>
      <family val="2"/>
      <scheme val="minor"/>
    </font>
    <font>
      <sz val="12"/>
      <color theme="0"/>
      <name val="Comic Sans MS"/>
      <family val="4"/>
    </font>
    <font>
      <sz val="10"/>
      <color theme="1"/>
      <name val="Arial"/>
      <family val="2"/>
    </font>
    <font>
      <b/>
      <u/>
      <sz val="10"/>
      <name val="Arial"/>
      <family val="2"/>
    </font>
    <font>
      <b/>
      <sz val="10"/>
      <color theme="1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42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</borders>
  <cellStyleXfs count="18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3" fillId="0" borderId="0"/>
    <xf numFmtId="164" fontId="13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4" fontId="4" fillId="0" borderId="0" applyFont="0" applyFill="0" applyBorder="0" applyAlignment="0" applyProtection="0"/>
    <xf numFmtId="170" fontId="35" fillId="0" borderId="0" applyFont="0" applyFill="0" applyBorder="0" applyAlignment="0" applyProtection="0"/>
    <xf numFmtId="0" fontId="4" fillId="0" borderId="0"/>
    <xf numFmtId="0" fontId="4" fillId="0" borderId="0"/>
    <xf numFmtId="2" fontId="4" fillId="0" borderId="0">
      <alignment vertical="center"/>
    </xf>
    <xf numFmtId="0" fontId="4" fillId="0" borderId="0"/>
    <xf numFmtId="0" fontId="4" fillId="0" borderId="0"/>
  </cellStyleXfs>
  <cellXfs count="676">
    <xf numFmtId="0" fontId="0" fillId="0" borderId="0" xfId="0"/>
    <xf numFmtId="0" fontId="3" fillId="2" borderId="0" xfId="0" applyFont="1" applyFill="1" applyBorder="1" applyAlignment="1">
      <alignment horizontal="left"/>
    </xf>
    <xf numFmtId="0" fontId="3" fillId="2" borderId="0" xfId="0" applyFont="1" applyFill="1" applyBorder="1" applyAlignment="1"/>
    <xf numFmtId="0" fontId="3" fillId="2" borderId="8" xfId="0" applyFont="1" applyFill="1" applyBorder="1" applyAlignment="1">
      <alignment horizontal="justify" vertical="center" wrapText="1"/>
    </xf>
    <xf numFmtId="49" fontId="6" fillId="0" borderId="12" xfId="0" applyNumberFormat="1" applyFont="1" applyFill="1" applyBorder="1" applyAlignment="1">
      <alignment horizontal="center" vertical="center" wrapText="1"/>
    </xf>
    <xf numFmtId="0" fontId="6" fillId="0" borderId="12" xfId="0" applyFont="1" applyFill="1" applyBorder="1" applyAlignment="1">
      <alignment horizontal="left" vertical="center" wrapText="1"/>
    </xf>
    <xf numFmtId="0" fontId="6" fillId="0" borderId="12" xfId="0" applyFont="1" applyFill="1" applyBorder="1" applyAlignment="1">
      <alignment horizontal="center" vertical="center" wrapText="1"/>
    </xf>
    <xf numFmtId="4" fontId="6" fillId="0" borderId="12" xfId="1" applyNumberFormat="1" applyFont="1" applyFill="1" applyBorder="1" applyAlignment="1">
      <alignment vertical="center"/>
    </xf>
    <xf numFmtId="49" fontId="7" fillId="3" borderId="13" xfId="0" applyNumberFormat="1" applyFont="1" applyFill="1" applyBorder="1" applyAlignment="1">
      <alignment vertical="center"/>
    </xf>
    <xf numFmtId="49" fontId="7" fillId="3" borderId="13" xfId="0" applyNumberFormat="1" applyFont="1" applyFill="1" applyBorder="1" applyAlignment="1">
      <alignment horizontal="center" vertical="center"/>
    </xf>
    <xf numFmtId="0" fontId="6" fillId="2" borderId="6" xfId="0" applyFont="1" applyFill="1" applyBorder="1" applyAlignment="1">
      <alignment wrapText="1"/>
    </xf>
    <xf numFmtId="0" fontId="8" fillId="2" borderId="1" xfId="0" applyFont="1" applyFill="1" applyBorder="1" applyAlignment="1">
      <alignment vertical="center"/>
    </xf>
    <xf numFmtId="0" fontId="8" fillId="2" borderId="1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vertical="center" wrapText="1"/>
    </xf>
    <xf numFmtId="164" fontId="9" fillId="2" borderId="1" xfId="0" applyNumberFormat="1" applyFont="1" applyFill="1" applyBorder="1" applyAlignment="1">
      <alignment vertical="center" wrapText="1"/>
    </xf>
    <xf numFmtId="0" fontId="6" fillId="0" borderId="1" xfId="0" applyFont="1" applyBorder="1"/>
    <xf numFmtId="43" fontId="7" fillId="2" borderId="1" xfId="1" applyFont="1" applyFill="1" applyBorder="1" applyAlignment="1">
      <alignment vertical="center"/>
    </xf>
    <xf numFmtId="43" fontId="10" fillId="2" borderId="1" xfId="1" applyFont="1" applyFill="1" applyBorder="1" applyAlignment="1">
      <alignment vertical="center"/>
    </xf>
    <xf numFmtId="4" fontId="10" fillId="2" borderId="2" xfId="0" applyNumberFormat="1" applyFont="1" applyFill="1" applyBorder="1" applyAlignment="1">
      <alignment vertical="center"/>
    </xf>
    <xf numFmtId="0" fontId="11" fillId="2" borderId="0" xfId="0" applyFont="1" applyFill="1" applyBorder="1"/>
    <xf numFmtId="0" fontId="11" fillId="0" borderId="0" xfId="0" applyFont="1" applyBorder="1"/>
    <xf numFmtId="0" fontId="6" fillId="2" borderId="14" xfId="0" applyFont="1" applyFill="1" applyBorder="1" applyAlignment="1">
      <alignment wrapText="1"/>
    </xf>
    <xf numFmtId="0" fontId="12" fillId="2" borderId="0" xfId="0" applyFont="1" applyFill="1" applyBorder="1" applyAlignment="1">
      <alignment vertical="center"/>
    </xf>
    <xf numFmtId="0" fontId="12" fillId="2" borderId="0" xfId="0" applyFont="1" applyFill="1" applyBorder="1" applyAlignment="1">
      <alignment vertical="center" wrapText="1"/>
    </xf>
    <xf numFmtId="0" fontId="9" fillId="2" borderId="0" xfId="0" applyFont="1" applyFill="1" applyBorder="1" applyAlignment="1">
      <alignment vertical="center" wrapText="1"/>
    </xf>
    <xf numFmtId="164" fontId="9" fillId="2" borderId="0" xfId="0" applyNumberFormat="1" applyFont="1" applyFill="1" applyBorder="1" applyAlignment="1">
      <alignment vertical="center" wrapText="1"/>
    </xf>
    <xf numFmtId="4" fontId="7" fillId="2" borderId="0" xfId="1" applyNumberFormat="1" applyFont="1" applyFill="1" applyBorder="1" applyAlignment="1">
      <alignment vertical="center"/>
    </xf>
    <xf numFmtId="43" fontId="7" fillId="2" borderId="0" xfId="1" applyFont="1" applyFill="1" applyBorder="1" applyAlignment="1">
      <alignment vertical="center"/>
    </xf>
    <xf numFmtId="43" fontId="10" fillId="2" borderId="0" xfId="1" applyFont="1" applyFill="1" applyBorder="1" applyAlignment="1">
      <alignment vertical="center"/>
    </xf>
    <xf numFmtId="4" fontId="10" fillId="2" borderId="3" xfId="0" applyNumberFormat="1" applyFont="1" applyFill="1" applyBorder="1" applyAlignment="1">
      <alignment vertical="center"/>
    </xf>
    <xf numFmtId="0" fontId="7" fillId="2" borderId="14" xfId="0" applyFont="1" applyFill="1" applyBorder="1" applyAlignment="1">
      <alignment wrapText="1"/>
    </xf>
    <xf numFmtId="0" fontId="7" fillId="2" borderId="0" xfId="0" applyFont="1" applyFill="1" applyBorder="1" applyAlignment="1"/>
    <xf numFmtId="0" fontId="7" fillId="2" borderId="0" xfId="0" applyFont="1" applyFill="1" applyBorder="1" applyAlignment="1">
      <alignment wrapText="1"/>
    </xf>
    <xf numFmtId="4" fontId="7" fillId="2" borderId="0" xfId="0" applyNumberFormat="1" applyFont="1" applyFill="1" applyBorder="1" applyAlignment="1">
      <alignment vertical="center"/>
    </xf>
    <xf numFmtId="0" fontId="11" fillId="2" borderId="0" xfId="0" applyFont="1" applyFill="1"/>
    <xf numFmtId="0" fontId="11" fillId="0" borderId="0" xfId="0" applyFont="1"/>
    <xf numFmtId="4" fontId="7" fillId="2" borderId="0" xfId="0" applyNumberFormat="1" applyFont="1" applyFill="1" applyBorder="1" applyAlignment="1"/>
    <xf numFmtId="4" fontId="7" fillId="2" borderId="0" xfId="0" applyNumberFormat="1" applyFont="1" applyFill="1" applyBorder="1" applyAlignment="1">
      <alignment wrapText="1"/>
    </xf>
    <xf numFmtId="4" fontId="10" fillId="2" borderId="0" xfId="1" applyNumberFormat="1" applyFont="1" applyFill="1" applyBorder="1" applyAlignment="1">
      <alignment horizontal="left" vertical="center"/>
    </xf>
    <xf numFmtId="43" fontId="10" fillId="2" borderId="0" xfId="1" applyFont="1" applyFill="1" applyBorder="1" applyAlignment="1">
      <alignment horizontal="left" vertical="center"/>
    </xf>
    <xf numFmtId="4" fontId="10" fillId="2" borderId="3" xfId="0" applyNumberFormat="1" applyFont="1" applyFill="1" applyBorder="1" applyAlignment="1">
      <alignment horizontal="right" vertical="center"/>
    </xf>
    <xf numFmtId="43" fontId="8" fillId="2" borderId="7" xfId="1" applyFont="1" applyFill="1" applyBorder="1" applyAlignment="1">
      <alignment horizontal="center" vertical="center"/>
    </xf>
    <xf numFmtId="0" fontId="14" fillId="2" borderId="0" xfId="3" applyFont="1" applyFill="1" applyBorder="1" applyAlignment="1">
      <alignment vertical="center"/>
    </xf>
    <xf numFmtId="43" fontId="8" fillId="2" borderId="11" xfId="1" applyFont="1" applyFill="1" applyBorder="1" applyAlignment="1">
      <alignment horizontal="center" vertical="center"/>
    </xf>
    <xf numFmtId="1" fontId="16" fillId="2" borderId="16" xfId="3" applyNumberFormat="1" applyFont="1" applyFill="1" applyBorder="1" applyAlignment="1">
      <alignment horizontal="right" vertical="center"/>
    </xf>
    <xf numFmtId="2" fontId="16" fillId="2" borderId="1" xfId="4" applyNumberFormat="1" applyFont="1" applyFill="1" applyBorder="1" applyAlignment="1">
      <alignment horizontal="center" vertical="center"/>
    </xf>
    <xf numFmtId="2" fontId="16" fillId="2" borderId="17" xfId="3" applyNumberFormat="1" applyFont="1" applyFill="1" applyBorder="1" applyAlignment="1">
      <alignment horizontal="right" vertical="center"/>
    </xf>
    <xf numFmtId="2" fontId="16" fillId="2" borderId="1" xfId="4" applyNumberFormat="1" applyFont="1" applyFill="1" applyBorder="1" applyAlignment="1">
      <alignment vertical="center"/>
    </xf>
    <xf numFmtId="2" fontId="16" fillId="2" borderId="18" xfId="3" applyNumberFormat="1" applyFont="1" applyFill="1" applyBorder="1" applyAlignment="1">
      <alignment horizontal="center" vertical="center"/>
    </xf>
    <xf numFmtId="2" fontId="16" fillId="2" borderId="17" xfId="3" applyNumberFormat="1" applyFont="1" applyFill="1" applyBorder="1" applyAlignment="1">
      <alignment horizontal="center" vertical="center"/>
    </xf>
    <xf numFmtId="4" fontId="16" fillId="2" borderId="17" xfId="3" applyNumberFormat="1" applyFont="1" applyFill="1" applyBorder="1" applyAlignment="1">
      <alignment vertical="center"/>
    </xf>
    <xf numFmtId="4" fontId="16" fillId="2" borderId="18" xfId="3" applyNumberFormat="1" applyFont="1" applyFill="1" applyBorder="1" applyAlignment="1">
      <alignment vertical="center"/>
    </xf>
    <xf numFmtId="0" fontId="16" fillId="2" borderId="19" xfId="3" applyFont="1" applyFill="1" applyBorder="1" applyAlignment="1">
      <alignment horizontal="center" vertical="center"/>
    </xf>
    <xf numFmtId="0" fontId="17" fillId="2" borderId="0" xfId="3" applyFont="1" applyFill="1" applyBorder="1" applyAlignment="1">
      <alignment vertical="center"/>
    </xf>
    <xf numFmtId="1" fontId="8" fillId="2" borderId="21" xfId="3" applyNumberFormat="1" applyFont="1" applyFill="1" applyBorder="1" applyAlignment="1">
      <alignment horizontal="right" vertical="center"/>
    </xf>
    <xf numFmtId="2" fontId="8" fillId="2" borderId="0" xfId="3" applyNumberFormat="1" applyFont="1" applyFill="1" applyBorder="1" applyAlignment="1">
      <alignment vertical="center"/>
    </xf>
    <xf numFmtId="2" fontId="8" fillId="2" borderId="22" xfId="3" applyNumberFormat="1" applyFont="1" applyFill="1" applyBorder="1" applyAlignment="1">
      <alignment vertical="center"/>
    </xf>
    <xf numFmtId="1" fontId="8" fillId="2" borderId="21" xfId="3" applyNumberFormat="1" applyFont="1" applyFill="1" applyBorder="1" applyAlignment="1">
      <alignment vertical="center"/>
    </xf>
    <xf numFmtId="2" fontId="8" fillId="2" borderId="23" xfId="3" applyNumberFormat="1" applyFont="1" applyFill="1" applyBorder="1" applyAlignment="1">
      <alignment horizontal="center" vertical="center"/>
    </xf>
    <xf numFmtId="2" fontId="8" fillId="2" borderId="22" xfId="3" applyNumberFormat="1" applyFont="1" applyFill="1" applyBorder="1" applyAlignment="1">
      <alignment horizontal="center" vertical="center"/>
    </xf>
    <xf numFmtId="4" fontId="8" fillId="2" borderId="22" xfId="3" applyNumberFormat="1" applyFont="1" applyFill="1" applyBorder="1" applyAlignment="1">
      <alignment vertical="center"/>
    </xf>
    <xf numFmtId="4" fontId="8" fillId="2" borderId="23" xfId="3" applyNumberFormat="1" applyFont="1" applyFill="1" applyBorder="1" applyAlignment="1">
      <alignment vertical="center"/>
    </xf>
    <xf numFmtId="0" fontId="8" fillId="2" borderId="24" xfId="3" applyFont="1" applyFill="1" applyBorder="1" applyAlignment="1">
      <alignment vertical="center"/>
    </xf>
    <xf numFmtId="1" fontId="19" fillId="2" borderId="21" xfId="3" applyNumberFormat="1" applyFont="1" applyFill="1" applyBorder="1" applyAlignment="1">
      <alignment horizontal="right" vertical="center"/>
    </xf>
    <xf numFmtId="2" fontId="19" fillId="2" borderId="0" xfId="4" applyNumberFormat="1" applyFont="1" applyFill="1" applyBorder="1" applyAlignment="1">
      <alignment horizontal="center" vertical="center"/>
    </xf>
    <xf numFmtId="2" fontId="19" fillId="2" borderId="22" xfId="3" applyNumberFormat="1" applyFont="1" applyFill="1" applyBorder="1" applyAlignment="1">
      <alignment horizontal="right" vertical="center"/>
    </xf>
    <xf numFmtId="2" fontId="19" fillId="2" borderId="0" xfId="4" applyNumberFormat="1" applyFont="1" applyFill="1" applyBorder="1" applyAlignment="1">
      <alignment vertical="center"/>
    </xf>
    <xf numFmtId="2" fontId="19" fillId="2" borderId="23" xfId="3" applyNumberFormat="1" applyFont="1" applyFill="1" applyBorder="1" applyAlignment="1">
      <alignment horizontal="center" vertical="center"/>
    </xf>
    <xf numFmtId="2" fontId="19" fillId="2" borderId="22" xfId="3" applyNumberFormat="1" applyFont="1" applyFill="1" applyBorder="1" applyAlignment="1">
      <alignment horizontal="center" vertical="center"/>
    </xf>
    <xf numFmtId="4" fontId="19" fillId="2" borderId="22" xfId="3" applyNumberFormat="1" applyFont="1" applyFill="1" applyBorder="1" applyAlignment="1">
      <alignment vertical="center"/>
    </xf>
    <xf numFmtId="4" fontId="19" fillId="2" borderId="23" xfId="3" applyNumberFormat="1" applyFont="1" applyFill="1" applyBorder="1" applyAlignment="1">
      <alignment vertical="center"/>
    </xf>
    <xf numFmtId="0" fontId="12" fillId="2" borderId="24" xfId="3" applyFont="1" applyFill="1" applyBorder="1" applyAlignment="1">
      <alignment horizontal="center" vertical="center"/>
    </xf>
    <xf numFmtId="1" fontId="12" fillId="2" borderId="25" xfId="3" applyNumberFormat="1" applyFont="1" applyFill="1" applyBorder="1" applyAlignment="1">
      <alignment horizontal="right" vertical="center"/>
    </xf>
    <xf numFmtId="2" fontId="12" fillId="2" borderId="13" xfId="4" applyNumberFormat="1" applyFont="1" applyFill="1" applyBorder="1" applyAlignment="1">
      <alignment horizontal="center" vertical="center"/>
    </xf>
    <xf numFmtId="2" fontId="12" fillId="2" borderId="26" xfId="3" applyNumberFormat="1" applyFont="1" applyFill="1" applyBorder="1" applyAlignment="1">
      <alignment horizontal="right" vertical="center"/>
    </xf>
    <xf numFmtId="2" fontId="12" fillId="2" borderId="13" xfId="4" applyNumberFormat="1" applyFont="1" applyFill="1" applyBorder="1" applyAlignment="1">
      <alignment vertical="center"/>
    </xf>
    <xf numFmtId="2" fontId="12" fillId="2" borderId="27" xfId="3" applyNumberFormat="1" applyFont="1" applyFill="1" applyBorder="1" applyAlignment="1">
      <alignment horizontal="center" vertical="center"/>
    </xf>
    <xf numFmtId="2" fontId="12" fillId="2" borderId="26" xfId="3" applyNumberFormat="1" applyFont="1" applyFill="1" applyBorder="1" applyAlignment="1">
      <alignment horizontal="center" vertical="center"/>
    </xf>
    <xf numFmtId="4" fontId="12" fillId="2" borderId="26" xfId="3" applyNumberFormat="1" applyFont="1" applyFill="1" applyBorder="1" applyAlignment="1">
      <alignment vertical="center"/>
    </xf>
    <xf numFmtId="4" fontId="12" fillId="2" borderId="27" xfId="3" applyNumberFormat="1" applyFont="1" applyFill="1" applyBorder="1" applyAlignment="1">
      <alignment vertical="center"/>
    </xf>
    <xf numFmtId="0" fontId="20" fillId="2" borderId="0" xfId="3" applyFont="1" applyFill="1" applyBorder="1" applyAlignment="1">
      <alignment vertical="center"/>
    </xf>
    <xf numFmtId="43" fontId="8" fillId="2" borderId="0" xfId="1" applyFont="1" applyFill="1" applyBorder="1" applyAlignment="1">
      <alignment horizontal="center" vertical="center"/>
    </xf>
    <xf numFmtId="1" fontId="19" fillId="2" borderId="25" xfId="3" applyNumberFormat="1" applyFont="1" applyFill="1" applyBorder="1" applyAlignment="1">
      <alignment horizontal="right" vertical="center"/>
    </xf>
    <xf numFmtId="2" fontId="19" fillId="2" borderId="13" xfId="4" applyNumberFormat="1" applyFont="1" applyFill="1" applyBorder="1" applyAlignment="1">
      <alignment horizontal="center" vertical="center"/>
    </xf>
    <xf numFmtId="2" fontId="19" fillId="2" borderId="26" xfId="3" applyNumberFormat="1" applyFont="1" applyFill="1" applyBorder="1" applyAlignment="1">
      <alignment horizontal="right" vertical="center"/>
    </xf>
    <xf numFmtId="2" fontId="19" fillId="2" borderId="13" xfId="4" applyNumberFormat="1" applyFont="1" applyFill="1" applyBorder="1" applyAlignment="1">
      <alignment vertical="center"/>
    </xf>
    <xf numFmtId="43" fontId="12" fillId="2" borderId="26" xfId="1" applyFont="1" applyFill="1" applyBorder="1" applyAlignment="1">
      <alignment horizontal="center" vertical="center"/>
    </xf>
    <xf numFmtId="43" fontId="19" fillId="2" borderId="26" xfId="1" applyFont="1" applyFill="1" applyBorder="1" applyAlignment="1">
      <alignment vertical="center"/>
    </xf>
    <xf numFmtId="43" fontId="12" fillId="2" borderId="27" xfId="1" applyFont="1" applyFill="1" applyBorder="1" applyAlignment="1">
      <alignment vertical="center"/>
    </xf>
    <xf numFmtId="1" fontId="12" fillId="2" borderId="21" xfId="3" applyNumberFormat="1" applyFont="1" applyFill="1" applyBorder="1" applyAlignment="1">
      <alignment horizontal="right" vertical="center"/>
    </xf>
    <xf numFmtId="2" fontId="12" fillId="2" borderId="0" xfId="4" applyNumberFormat="1" applyFont="1" applyFill="1" applyBorder="1" applyAlignment="1">
      <alignment horizontal="center" vertical="center"/>
    </xf>
    <xf numFmtId="2" fontId="12" fillId="2" borderId="22" xfId="3" applyNumberFormat="1" applyFont="1" applyFill="1" applyBorder="1" applyAlignment="1">
      <alignment horizontal="right" vertical="center"/>
    </xf>
    <xf numFmtId="2" fontId="12" fillId="2" borderId="0" xfId="4" applyNumberFormat="1" applyFont="1" applyFill="1" applyBorder="1" applyAlignment="1">
      <alignment vertical="center"/>
    </xf>
    <xf numFmtId="2" fontId="12" fillId="2" borderId="23" xfId="3" applyNumberFormat="1" applyFont="1" applyFill="1" applyBorder="1" applyAlignment="1">
      <alignment horizontal="center" vertical="center"/>
    </xf>
    <xf numFmtId="3" fontId="18" fillId="2" borderId="23" xfId="3" applyNumberFormat="1" applyFont="1" applyFill="1" applyBorder="1" applyAlignment="1">
      <alignment horizontal="right" vertical="center"/>
    </xf>
    <xf numFmtId="0" fontId="14" fillId="2" borderId="23" xfId="3" applyFont="1" applyFill="1" applyBorder="1" applyAlignment="1">
      <alignment vertical="center"/>
    </xf>
    <xf numFmtId="0" fontId="14" fillId="2" borderId="0" xfId="3" applyFont="1" applyFill="1" applyAlignment="1">
      <alignment horizontal="right" vertical="center"/>
    </xf>
    <xf numFmtId="0" fontId="14" fillId="2" borderId="21" xfId="3" applyFont="1" applyFill="1" applyBorder="1" applyAlignment="1">
      <alignment horizontal="right" vertical="center"/>
    </xf>
    <xf numFmtId="0" fontId="14" fillId="2" borderId="0" xfId="3" applyFont="1" applyFill="1" applyBorder="1" applyAlignment="1">
      <alignment horizontal="right" vertical="center"/>
    </xf>
    <xf numFmtId="0" fontId="14" fillId="2" borderId="23" xfId="3" applyFont="1" applyFill="1" applyBorder="1" applyAlignment="1">
      <alignment horizontal="center" vertical="center"/>
    </xf>
    <xf numFmtId="43" fontId="14" fillId="2" borderId="23" xfId="1" applyFont="1" applyFill="1" applyBorder="1" applyAlignment="1">
      <alignment horizontal="center" vertical="center"/>
    </xf>
    <xf numFmtId="43" fontId="14" fillId="2" borderId="23" xfId="1" applyFont="1" applyFill="1" applyBorder="1" applyAlignment="1">
      <alignment vertical="center"/>
    </xf>
    <xf numFmtId="0" fontId="22" fillId="2" borderId="0" xfId="0" applyFont="1" applyFill="1"/>
    <xf numFmtId="0" fontId="22" fillId="0" borderId="0" xfId="0" applyFont="1" applyAlignment="1">
      <alignment vertical="center"/>
    </xf>
    <xf numFmtId="0" fontId="22" fillId="0" borderId="0" xfId="0" applyFont="1" applyBorder="1"/>
    <xf numFmtId="0" fontId="22" fillId="0" borderId="4" xfId="0" applyFont="1" applyBorder="1"/>
    <xf numFmtId="0" fontId="23" fillId="4" borderId="7" xfId="0" applyFont="1" applyFill="1" applyBorder="1" applyAlignment="1">
      <alignment horizontal="center"/>
    </xf>
    <xf numFmtId="0" fontId="22" fillId="0" borderId="0" xfId="0" applyFont="1"/>
    <xf numFmtId="0" fontId="23" fillId="4" borderId="28" xfId="0" applyFont="1" applyFill="1" applyBorder="1" applyAlignment="1">
      <alignment horizontal="center"/>
    </xf>
    <xf numFmtId="0" fontId="23" fillId="4" borderId="11" xfId="0" applyFont="1" applyFill="1" applyBorder="1" applyAlignment="1">
      <alignment horizontal="center"/>
    </xf>
    <xf numFmtId="43" fontId="22" fillId="0" borderId="0" xfId="1" applyFont="1"/>
    <xf numFmtId="43" fontId="19" fillId="5" borderId="22" xfId="1" applyFont="1" applyFill="1" applyBorder="1" applyAlignment="1">
      <alignment vertical="center" wrapText="1"/>
    </xf>
    <xf numFmtId="3" fontId="12" fillId="5" borderId="20" xfId="3" applyNumberFormat="1" applyFont="1" applyFill="1" applyBorder="1" applyAlignment="1">
      <alignment horizontal="right" vertical="center"/>
    </xf>
    <xf numFmtId="2" fontId="19" fillId="5" borderId="0" xfId="3" applyNumberFormat="1" applyFont="1" applyFill="1" applyBorder="1" applyAlignment="1">
      <alignment vertical="center"/>
    </xf>
    <xf numFmtId="2" fontId="19" fillId="5" borderId="22" xfId="3" applyNumberFormat="1" applyFont="1" applyFill="1" applyBorder="1" applyAlignment="1">
      <alignment vertical="center"/>
    </xf>
    <xf numFmtId="1" fontId="19" fillId="5" borderId="21" xfId="3" applyNumberFormat="1" applyFont="1" applyFill="1" applyBorder="1" applyAlignment="1">
      <alignment vertical="center"/>
    </xf>
    <xf numFmtId="43" fontId="19" fillId="5" borderId="23" xfId="1" applyFont="1" applyFill="1" applyBorder="1" applyAlignment="1">
      <alignment vertical="center"/>
    </xf>
    <xf numFmtId="0" fontId="12" fillId="5" borderId="25" xfId="3" applyFont="1" applyFill="1" applyBorder="1" applyAlignment="1">
      <alignment vertical="center"/>
    </xf>
    <xf numFmtId="0" fontId="12" fillId="5" borderId="15" xfId="3" applyFont="1" applyFill="1" applyBorder="1" applyAlignment="1">
      <alignment horizontal="center" vertical="center"/>
    </xf>
    <xf numFmtId="2" fontId="19" fillId="5" borderId="23" xfId="3" applyNumberFormat="1" applyFont="1" applyFill="1" applyBorder="1" applyAlignment="1">
      <alignment horizontal="center" vertical="center"/>
    </xf>
    <xf numFmtId="4" fontId="19" fillId="5" borderId="23" xfId="1" applyNumberFormat="1" applyFont="1" applyFill="1" applyBorder="1" applyAlignment="1">
      <alignment vertical="center"/>
    </xf>
    <xf numFmtId="0" fontId="14" fillId="2" borderId="24" xfId="3" applyFont="1" applyFill="1" applyBorder="1" applyAlignment="1">
      <alignment vertical="center"/>
    </xf>
    <xf numFmtId="0" fontId="12" fillId="5" borderId="24" xfId="3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justify" vertical="center" wrapText="1"/>
    </xf>
    <xf numFmtId="0" fontId="3" fillId="2" borderId="12" xfId="0" applyFont="1" applyFill="1" applyBorder="1" applyAlignment="1">
      <alignment horizontal="center" vertical="center" wrapText="1"/>
    </xf>
    <xf numFmtId="4" fontId="3" fillId="2" borderId="12" xfId="0" applyNumberFormat="1" applyFont="1" applyFill="1" applyBorder="1" applyAlignment="1">
      <alignment horizontal="left" vertical="center" wrapText="1"/>
    </xf>
    <xf numFmtId="0" fontId="2" fillId="2" borderId="29" xfId="0" applyFont="1" applyFill="1" applyBorder="1"/>
    <xf numFmtId="0" fontId="3" fillId="2" borderId="30" xfId="0" applyFont="1" applyFill="1" applyBorder="1" applyAlignment="1">
      <alignment horizontal="left"/>
    </xf>
    <xf numFmtId="0" fontId="3" fillId="2" borderId="30" xfId="0" applyFont="1" applyFill="1" applyBorder="1" applyAlignment="1"/>
    <xf numFmtId="0" fontId="3" fillId="2" borderId="30" xfId="0" applyFont="1" applyFill="1" applyBorder="1" applyAlignment="1">
      <alignment horizontal="center" vertical="center"/>
    </xf>
    <xf numFmtId="4" fontId="3" fillId="2" borderId="30" xfId="0" applyNumberFormat="1" applyFont="1" applyFill="1" applyBorder="1" applyAlignment="1">
      <alignment vertical="center"/>
    </xf>
    <xf numFmtId="0" fontId="2" fillId="2" borderId="32" xfId="0" applyFont="1" applyFill="1" applyBorder="1"/>
    <xf numFmtId="0" fontId="2" fillId="0" borderId="0" xfId="0" applyFont="1" applyBorder="1"/>
    <xf numFmtId="49" fontId="3" fillId="2" borderId="35" xfId="0" applyNumberFormat="1" applyFont="1" applyFill="1" applyBorder="1" applyAlignment="1">
      <alignment horizontal="center" vertical="center" wrapText="1"/>
    </xf>
    <xf numFmtId="49" fontId="7" fillId="3" borderId="35" xfId="0" applyNumberFormat="1" applyFont="1" applyFill="1" applyBorder="1" applyAlignment="1">
      <alignment vertical="center"/>
    </xf>
    <xf numFmtId="0" fontId="0" fillId="0" borderId="32" xfId="0" applyBorder="1"/>
    <xf numFmtId="0" fontId="0" fillId="0" borderId="0" xfId="0" applyBorder="1"/>
    <xf numFmtId="0" fontId="0" fillId="0" borderId="37" xfId="0" applyBorder="1"/>
    <xf numFmtId="0" fontId="0" fillId="0" borderId="38" xfId="0" applyBorder="1"/>
    <xf numFmtId="0" fontId="24" fillId="2" borderId="6" xfId="0" applyFont="1" applyFill="1" applyBorder="1" applyAlignment="1">
      <alignment horizontal="left"/>
    </xf>
    <xf numFmtId="4" fontId="25" fillId="2" borderId="1" xfId="0" applyNumberFormat="1" applyFont="1" applyFill="1" applyBorder="1" applyAlignment="1">
      <alignment vertical="center"/>
    </xf>
    <xf numFmtId="0" fontId="25" fillId="2" borderId="1" xfId="0" applyFont="1" applyFill="1" applyBorder="1" applyAlignment="1"/>
    <xf numFmtId="0" fontId="24" fillId="2" borderId="14" xfId="0" applyFont="1" applyFill="1" applyBorder="1" applyAlignment="1">
      <alignment horizontal="left"/>
    </xf>
    <xf numFmtId="0" fontId="25" fillId="2" borderId="0" xfId="0" applyFont="1" applyFill="1" applyBorder="1" applyAlignment="1"/>
    <xf numFmtId="4" fontId="25" fillId="2" borderId="0" xfId="1" applyNumberFormat="1" applyFont="1" applyFill="1" applyBorder="1" applyAlignment="1">
      <alignment vertical="center"/>
    </xf>
    <xf numFmtId="4" fontId="26" fillId="2" borderId="0" xfId="0" applyNumberFormat="1" applyFont="1" applyFill="1" applyBorder="1" applyAlignment="1">
      <alignment vertical="center"/>
    </xf>
    <xf numFmtId="49" fontId="24" fillId="2" borderId="14" xfId="0" applyNumberFormat="1" applyFont="1" applyFill="1" applyBorder="1" applyAlignment="1">
      <alignment horizontal="left"/>
    </xf>
    <xf numFmtId="4" fontId="24" fillId="2" borderId="10" xfId="0" applyNumberFormat="1" applyFont="1" applyFill="1" applyBorder="1" applyAlignment="1">
      <alignment horizontal="left"/>
    </xf>
    <xf numFmtId="4" fontId="25" fillId="2" borderId="4" xfId="0" applyNumberFormat="1" applyFont="1" applyFill="1" applyBorder="1" applyAlignment="1">
      <alignment wrapText="1"/>
    </xf>
    <xf numFmtId="4" fontId="25" fillId="2" borderId="4" xfId="0" applyNumberFormat="1" applyFont="1" applyFill="1" applyBorder="1" applyAlignment="1">
      <alignment horizontal="right"/>
    </xf>
    <xf numFmtId="165" fontId="26" fillId="2" borderId="4" xfId="0" applyNumberFormat="1" applyFont="1" applyFill="1" applyBorder="1" applyAlignment="1">
      <alignment vertical="center"/>
    </xf>
    <xf numFmtId="0" fontId="27" fillId="4" borderId="12" xfId="0" applyFont="1" applyFill="1" applyBorder="1" applyAlignment="1">
      <alignment horizontal="center" vertical="center"/>
    </xf>
    <xf numFmtId="43" fontId="27" fillId="0" borderId="12" xfId="1" applyFont="1" applyBorder="1" applyAlignment="1">
      <alignment horizontal="center"/>
    </xf>
    <xf numFmtId="10" fontId="27" fillId="0" borderId="12" xfId="2" applyNumberFormat="1" applyFont="1" applyBorder="1" applyAlignment="1">
      <alignment horizontal="center" vertical="center"/>
    </xf>
    <xf numFmtId="43" fontId="27" fillId="0" borderId="12" xfId="1" applyFont="1" applyBorder="1" applyAlignment="1"/>
    <xf numFmtId="43" fontId="27" fillId="4" borderId="7" xfId="1" applyFont="1" applyFill="1" applyBorder="1" applyAlignment="1">
      <alignment horizontal="center"/>
    </xf>
    <xf numFmtId="10" fontId="27" fillId="4" borderId="12" xfId="0" applyNumberFormat="1" applyFont="1" applyFill="1" applyBorder="1" applyAlignment="1">
      <alignment horizontal="center"/>
    </xf>
    <xf numFmtId="10" fontId="27" fillId="4" borderId="12" xfId="1" applyNumberFormat="1" applyFont="1" applyFill="1" applyBorder="1" applyAlignment="1">
      <alignment horizontal="center"/>
    </xf>
    <xf numFmtId="44" fontId="27" fillId="4" borderId="12" xfId="5" applyFont="1" applyFill="1" applyBorder="1" applyAlignment="1">
      <alignment horizontal="center"/>
    </xf>
    <xf numFmtId="43" fontId="27" fillId="4" borderId="12" xfId="1" applyFont="1" applyFill="1" applyBorder="1" applyAlignment="1">
      <alignment horizontal="center"/>
    </xf>
    <xf numFmtId="0" fontId="31" fillId="0" borderId="0" xfId="0" applyFont="1" applyBorder="1" applyAlignment="1">
      <alignment vertical="center"/>
    </xf>
    <xf numFmtId="0" fontId="29" fillId="2" borderId="0" xfId="0" applyFont="1" applyFill="1" applyBorder="1" applyAlignment="1">
      <alignment horizontal="center" vertical="center" wrapText="1"/>
    </xf>
    <xf numFmtId="4" fontId="5" fillId="2" borderId="12" xfId="0" applyNumberFormat="1" applyFont="1" applyFill="1" applyBorder="1" applyAlignment="1">
      <alignment horizontal="center" vertical="center"/>
    </xf>
    <xf numFmtId="10" fontId="32" fillId="0" borderId="12" xfId="0" applyNumberFormat="1" applyFont="1" applyBorder="1" applyAlignment="1">
      <alignment horizontal="center"/>
    </xf>
    <xf numFmtId="0" fontId="35" fillId="0" borderId="0" xfId="0" applyFont="1"/>
    <xf numFmtId="9" fontId="35" fillId="0" borderId="0" xfId="0" applyNumberFormat="1" applyFont="1"/>
    <xf numFmtId="17" fontId="33" fillId="5" borderId="12" xfId="0" applyNumberFormat="1" applyFont="1" applyFill="1" applyBorder="1" applyAlignment="1">
      <alignment horizontal="center" vertical="center" wrapText="1"/>
    </xf>
    <xf numFmtId="17" fontId="33" fillId="5" borderId="11" xfId="0" applyNumberFormat="1" applyFont="1" applyFill="1" applyBorder="1" applyAlignment="1">
      <alignment horizontal="center" vertical="center" wrapText="1"/>
    </xf>
    <xf numFmtId="2" fontId="34" fillId="5" borderId="1" xfId="0" applyNumberFormat="1" applyFont="1" applyFill="1" applyBorder="1" applyAlignment="1">
      <alignment horizontal="center" vertical="center" wrapText="1"/>
    </xf>
    <xf numFmtId="168" fontId="34" fillId="5" borderId="1" xfId="0" applyNumberFormat="1" applyFont="1" applyFill="1" applyBorder="1" applyAlignment="1">
      <alignment vertical="center" wrapText="1"/>
    </xf>
    <xf numFmtId="0" fontId="33" fillId="5" borderId="2" xfId="0" applyFont="1" applyFill="1" applyBorder="1" applyAlignment="1">
      <alignment vertical="center" wrapText="1"/>
    </xf>
    <xf numFmtId="164" fontId="35" fillId="0" borderId="0" xfId="0" applyNumberFormat="1" applyFont="1"/>
    <xf numFmtId="2" fontId="36" fillId="0" borderId="14" xfId="0" applyNumberFormat="1" applyFont="1" applyBorder="1" applyAlignment="1">
      <alignment horizontal="left"/>
    </xf>
    <xf numFmtId="0" fontId="36" fillId="5" borderId="0" xfId="0" applyFont="1" applyFill="1"/>
    <xf numFmtId="1" fontId="35" fillId="0" borderId="12" xfId="0" applyNumberFormat="1" applyFont="1" applyBorder="1" applyAlignment="1">
      <alignment horizontal="center"/>
    </xf>
    <xf numFmtId="168" fontId="35" fillId="5" borderId="12" xfId="0" applyNumberFormat="1" applyFont="1" applyFill="1" applyBorder="1" applyAlignment="1">
      <alignment horizontal="center"/>
    </xf>
    <xf numFmtId="1" fontId="36" fillId="0" borderId="12" xfId="0" applyNumberFormat="1" applyFont="1" applyBorder="1" applyAlignment="1">
      <alignment horizontal="center"/>
    </xf>
    <xf numFmtId="49" fontId="0" fillId="5" borderId="6" xfId="0" applyNumberFormat="1" applyFill="1" applyBorder="1" applyAlignment="1">
      <alignment horizontal="center" vertical="top" wrapText="1"/>
    </xf>
    <xf numFmtId="44" fontId="36" fillId="5" borderId="12" xfId="0" applyNumberFormat="1" applyFont="1" applyFill="1" applyBorder="1" applyAlignment="1">
      <alignment horizontal="center" vertical="center"/>
    </xf>
    <xf numFmtId="2" fontId="36" fillId="0" borderId="6" xfId="0" applyNumberFormat="1" applyFont="1" applyBorder="1" applyAlignment="1">
      <alignment horizontal="left"/>
    </xf>
    <xf numFmtId="2" fontId="36" fillId="0" borderId="1" xfId="0" applyNumberFormat="1" applyFont="1" applyBorder="1" applyAlignment="1">
      <alignment horizontal="left"/>
    </xf>
    <xf numFmtId="2" fontId="30" fillId="0" borderId="12" xfId="0" applyNumberFormat="1" applyFont="1" applyBorder="1" applyAlignment="1">
      <alignment horizontal="left"/>
    </xf>
    <xf numFmtId="44" fontId="36" fillId="0" borderId="12" xfId="0" applyNumberFormat="1" applyFont="1" applyBorder="1" applyAlignment="1">
      <alignment horizontal="left"/>
    </xf>
    <xf numFmtId="2" fontId="36" fillId="0" borderId="3" xfId="0" applyNumberFormat="1" applyFont="1" applyBorder="1" applyAlignment="1">
      <alignment horizontal="left"/>
    </xf>
    <xf numFmtId="0" fontId="35" fillId="5" borderId="12" xfId="0" applyFont="1" applyFill="1" applyBorder="1" applyAlignment="1">
      <alignment horizontal="center" vertical="center"/>
    </xf>
    <xf numFmtId="2" fontId="35" fillId="5" borderId="12" xfId="0" applyNumberFormat="1" applyFont="1" applyFill="1" applyBorder="1" applyAlignment="1">
      <alignment horizontal="center" vertical="center"/>
    </xf>
    <xf numFmtId="168" fontId="35" fillId="5" borderId="12" xfId="0" applyNumberFormat="1" applyFont="1" applyFill="1" applyBorder="1" applyAlignment="1">
      <alignment horizontal="center" vertical="center"/>
    </xf>
    <xf numFmtId="1" fontId="0" fillId="0" borderId="6" xfId="0" applyNumberFormat="1" applyBorder="1" applyAlignment="1">
      <alignment horizontal="center" vertical="top" wrapText="1"/>
    </xf>
    <xf numFmtId="44" fontId="0" fillId="5" borderId="6" xfId="0" applyNumberFormat="1" applyFill="1" applyBorder="1" applyAlignment="1">
      <alignment horizontal="right" vertical="top" wrapText="1"/>
    </xf>
    <xf numFmtId="44" fontId="0" fillId="5" borderId="7" xfId="0" applyNumberFormat="1" applyFill="1" applyBorder="1" applyAlignment="1">
      <alignment horizontal="right" vertical="top" wrapText="1"/>
    </xf>
    <xf numFmtId="49" fontId="0" fillId="5" borderId="1" xfId="0" applyNumberFormat="1" applyFill="1" applyBorder="1" applyAlignment="1">
      <alignment horizontal="center" vertical="top" wrapText="1"/>
    </xf>
    <xf numFmtId="2" fontId="0" fillId="5" borderId="1" xfId="0" applyNumberFormat="1" applyFill="1" applyBorder="1" applyAlignment="1">
      <alignment horizontal="center" vertical="top" wrapText="1"/>
    </xf>
    <xf numFmtId="4" fontId="0" fillId="5" borderId="1" xfId="0" applyNumberFormat="1" applyFill="1" applyBorder="1" applyAlignment="1">
      <alignment horizontal="right" vertical="top" wrapText="1"/>
    </xf>
    <xf numFmtId="44" fontId="0" fillId="0" borderId="7" xfId="0" applyNumberFormat="1" applyBorder="1" applyAlignment="1">
      <alignment horizontal="right" vertical="top" wrapText="1"/>
    </xf>
    <xf numFmtId="0" fontId="35" fillId="5" borderId="0" xfId="0" applyFont="1" applyFill="1" applyAlignment="1">
      <alignment horizontal="center"/>
    </xf>
    <xf numFmtId="0" fontId="35" fillId="5" borderId="12" xfId="0" applyFont="1" applyFill="1" applyBorder="1"/>
    <xf numFmtId="0" fontId="0" fillId="5" borderId="0" xfId="0" applyFill="1"/>
    <xf numFmtId="168" fontId="35" fillId="5" borderId="0" xfId="0" applyNumberFormat="1" applyFont="1" applyFill="1"/>
    <xf numFmtId="0" fontId="35" fillId="5" borderId="0" xfId="0" applyFont="1" applyFill="1"/>
    <xf numFmtId="1" fontId="35" fillId="0" borderId="0" xfId="0" applyNumberFormat="1" applyFont="1" applyAlignment="1">
      <alignment horizontal="center"/>
    </xf>
    <xf numFmtId="2" fontId="35" fillId="5" borderId="0" xfId="0" applyNumberFormat="1" applyFont="1" applyFill="1" applyAlignment="1">
      <alignment horizontal="center"/>
    </xf>
    <xf numFmtId="0" fontId="2" fillId="2" borderId="0" xfId="0" applyFont="1" applyFill="1" applyBorder="1"/>
    <xf numFmtId="0" fontId="5" fillId="2" borderId="0" xfId="0" applyFont="1" applyFill="1" applyBorder="1" applyAlignment="1">
      <alignment vertical="center" wrapText="1"/>
    </xf>
    <xf numFmtId="0" fontId="12" fillId="5" borderId="21" xfId="3" applyFont="1" applyFill="1" applyBorder="1" applyAlignment="1">
      <alignment vertical="center"/>
    </xf>
    <xf numFmtId="10" fontId="28" fillId="0" borderId="12" xfId="0" applyNumberFormat="1" applyFont="1" applyBorder="1" applyAlignment="1"/>
    <xf numFmtId="44" fontId="27" fillId="0" borderId="12" xfId="2" applyNumberFormat="1" applyFont="1" applyBorder="1" applyAlignment="1">
      <alignment horizontal="center" vertical="center"/>
    </xf>
    <xf numFmtId="0" fontId="14" fillId="5" borderId="23" xfId="3" applyFont="1" applyFill="1" applyBorder="1" applyAlignment="1">
      <alignment vertical="center"/>
    </xf>
    <xf numFmtId="3" fontId="18" fillId="5" borderId="23" xfId="3" applyNumberFormat="1" applyFont="1" applyFill="1" applyBorder="1" applyAlignment="1">
      <alignment horizontal="right" vertical="center"/>
    </xf>
    <xf numFmtId="164" fontId="5" fillId="2" borderId="12" xfId="0" applyNumberFormat="1" applyFont="1" applyFill="1" applyBorder="1" applyAlignment="1">
      <alignment horizontal="center" vertical="center" wrapText="1"/>
    </xf>
    <xf numFmtId="49" fontId="5" fillId="2" borderId="12" xfId="0" applyNumberFormat="1" applyFont="1" applyFill="1" applyBorder="1" applyAlignment="1">
      <alignment horizontal="center" vertical="center"/>
    </xf>
    <xf numFmtId="49" fontId="5" fillId="2" borderId="10" xfId="0" applyNumberFormat="1" applyFont="1" applyFill="1" applyBorder="1" applyAlignment="1">
      <alignment horizontal="center" vertical="center"/>
    </xf>
    <xf numFmtId="0" fontId="6" fillId="0" borderId="12" xfId="0" applyFont="1" applyBorder="1" applyAlignment="1">
      <alignment horizontal="center" vertical="center" wrapText="1"/>
    </xf>
    <xf numFmtId="4" fontId="12" fillId="2" borderId="0" xfId="3" applyNumberFormat="1" applyFont="1" applyFill="1" applyBorder="1" applyAlignment="1">
      <alignment vertical="center"/>
    </xf>
    <xf numFmtId="0" fontId="8" fillId="2" borderId="16" xfId="3" applyFont="1" applyFill="1" applyBorder="1" applyAlignment="1">
      <alignment horizontal="center" vertical="center"/>
    </xf>
    <xf numFmtId="3" fontId="15" fillId="2" borderId="20" xfId="3" applyNumberFormat="1" applyFont="1" applyFill="1" applyBorder="1" applyAlignment="1">
      <alignment horizontal="right" vertical="center"/>
    </xf>
    <xf numFmtId="0" fontId="15" fillId="2" borderId="21" xfId="3" applyFont="1" applyFill="1" applyBorder="1" applyAlignment="1">
      <alignment vertical="center"/>
    </xf>
    <xf numFmtId="1" fontId="16" fillId="2" borderId="21" xfId="3" applyNumberFormat="1" applyFont="1" applyFill="1" applyBorder="1" applyAlignment="1">
      <alignment horizontal="right" vertical="center"/>
    </xf>
    <xf numFmtId="2" fontId="16" fillId="2" borderId="0" xfId="4" applyNumberFormat="1" applyFont="1" applyFill="1" applyBorder="1" applyAlignment="1">
      <alignment horizontal="center" vertical="center"/>
    </xf>
    <xf numFmtId="2" fontId="16" fillId="2" borderId="22" xfId="3" applyNumberFormat="1" applyFont="1" applyFill="1" applyBorder="1" applyAlignment="1">
      <alignment horizontal="right" vertical="center"/>
    </xf>
    <xf numFmtId="2" fontId="16" fillId="2" borderId="0" xfId="4" applyNumberFormat="1" applyFont="1" applyFill="1" applyBorder="1" applyAlignment="1">
      <alignment vertical="center"/>
    </xf>
    <xf numFmtId="2" fontId="16" fillId="2" borderId="23" xfId="3" applyNumberFormat="1" applyFont="1" applyFill="1" applyBorder="1" applyAlignment="1">
      <alignment horizontal="center" vertical="center"/>
    </xf>
    <xf numFmtId="2" fontId="16" fillId="2" borderId="22" xfId="3" applyNumberFormat="1" applyFont="1" applyFill="1" applyBorder="1" applyAlignment="1">
      <alignment horizontal="center" vertical="center"/>
    </xf>
    <xf numFmtId="4" fontId="16" fillId="2" borderId="22" xfId="3" applyNumberFormat="1" applyFont="1" applyFill="1" applyBorder="1" applyAlignment="1">
      <alignment vertical="center"/>
    </xf>
    <xf numFmtId="4" fontId="16" fillId="2" borderId="23" xfId="3" applyNumberFormat="1" applyFont="1" applyFill="1" applyBorder="1" applyAlignment="1">
      <alignment vertical="center"/>
    </xf>
    <xf numFmtId="0" fontId="16" fillId="2" borderId="24" xfId="3" applyFont="1" applyFill="1" applyBorder="1" applyAlignment="1">
      <alignment horizontal="center" vertical="center"/>
    </xf>
    <xf numFmtId="3" fontId="19" fillId="2" borderId="20" xfId="3" applyNumberFormat="1" applyFont="1" applyFill="1" applyBorder="1" applyAlignment="1">
      <alignment horizontal="right" vertical="center"/>
    </xf>
    <xf numFmtId="0" fontId="19" fillId="2" borderId="21" xfId="3" applyFont="1" applyFill="1" applyBorder="1" applyAlignment="1">
      <alignment vertical="center"/>
    </xf>
    <xf numFmtId="0" fontId="12" fillId="2" borderId="25" xfId="3" applyFont="1" applyFill="1" applyBorder="1" applyAlignment="1">
      <alignment vertical="center"/>
    </xf>
    <xf numFmtId="3" fontId="12" fillId="2" borderId="0" xfId="3" applyNumberFormat="1" applyFont="1" applyFill="1" applyBorder="1" applyAlignment="1">
      <alignment horizontal="right" vertical="center"/>
    </xf>
    <xf numFmtId="0" fontId="6" fillId="0" borderId="13" xfId="0" applyFont="1" applyBorder="1" applyAlignment="1">
      <alignment horizontal="center" vertical="center" wrapText="1"/>
    </xf>
    <xf numFmtId="164" fontId="5" fillId="2" borderId="13" xfId="0" applyNumberFormat="1" applyFont="1" applyFill="1" applyBorder="1" applyAlignment="1">
      <alignment horizontal="center" vertical="center" wrapText="1"/>
    </xf>
    <xf numFmtId="0" fontId="6" fillId="0" borderId="12" xfId="0" applyFont="1" applyBorder="1" applyAlignment="1">
      <alignment horizontal="left" vertical="center" wrapText="1"/>
    </xf>
    <xf numFmtId="44" fontId="2" fillId="2" borderId="30" xfId="0" applyNumberFormat="1" applyFont="1" applyFill="1" applyBorder="1" applyAlignment="1">
      <alignment vertical="center"/>
    </xf>
    <xf numFmtId="44" fontId="3" fillId="2" borderId="0" xfId="0" applyNumberFormat="1" applyFont="1" applyFill="1" applyBorder="1" applyAlignment="1">
      <alignment horizontal="center" vertical="center"/>
    </xf>
    <xf numFmtId="44" fontId="5" fillId="2" borderId="0" xfId="0" applyNumberFormat="1" applyFont="1" applyFill="1" applyBorder="1" applyAlignment="1">
      <alignment vertical="center"/>
    </xf>
    <xf numFmtId="44" fontId="5" fillId="2" borderId="12" xfId="0" applyNumberFormat="1" applyFont="1" applyFill="1" applyBorder="1" applyAlignment="1">
      <alignment horizontal="center" vertical="center" wrapText="1"/>
    </xf>
    <xf numFmtId="44" fontId="5" fillId="2" borderId="13" xfId="0" applyNumberFormat="1" applyFont="1" applyFill="1" applyBorder="1" applyAlignment="1">
      <alignment horizontal="center" vertical="center" wrapText="1"/>
    </xf>
    <xf numFmtId="44" fontId="6" fillId="2" borderId="12" xfId="1" applyNumberFormat="1" applyFont="1" applyFill="1" applyBorder="1" applyAlignment="1">
      <alignment vertical="center"/>
    </xf>
    <xf numFmtId="44" fontId="0" fillId="0" borderId="0" xfId="0" applyNumberFormat="1"/>
    <xf numFmtId="44" fontId="0" fillId="0" borderId="0" xfId="0" applyNumberFormat="1" applyBorder="1"/>
    <xf numFmtId="44" fontId="0" fillId="0" borderId="38" xfId="0" applyNumberFormat="1" applyBorder="1"/>
    <xf numFmtId="44" fontId="2" fillId="2" borderId="31" xfId="1" applyNumberFormat="1" applyFont="1" applyFill="1" applyBorder="1" applyAlignment="1">
      <alignment horizontal="center" vertical="center"/>
    </xf>
    <xf numFmtId="44" fontId="2" fillId="2" borderId="0" xfId="0" applyNumberFormat="1" applyFont="1" applyFill="1" applyBorder="1" applyAlignment="1">
      <alignment horizontal="center" vertical="center"/>
    </xf>
    <xf numFmtId="44" fontId="6" fillId="2" borderId="0" xfId="0" applyNumberFormat="1" applyFont="1" applyFill="1" applyBorder="1" applyAlignment="1">
      <alignment vertical="center"/>
    </xf>
    <xf numFmtId="44" fontId="5" fillId="2" borderId="12" xfId="1" applyNumberFormat="1" applyFont="1" applyFill="1" applyBorder="1" applyAlignment="1">
      <alignment horizontal="center" vertical="center" wrapText="1"/>
    </xf>
    <xf numFmtId="44" fontId="5" fillId="2" borderId="13" xfId="1" applyNumberFormat="1" applyFont="1" applyFill="1" applyBorder="1" applyAlignment="1">
      <alignment horizontal="center" vertical="center" wrapText="1"/>
    </xf>
    <xf numFmtId="44" fontId="6" fillId="0" borderId="34" xfId="1" applyNumberFormat="1" applyFont="1" applyFill="1" applyBorder="1" applyAlignment="1">
      <alignment horizontal="right" vertical="center"/>
    </xf>
    <xf numFmtId="44" fontId="3" fillId="2" borderId="34" xfId="0" applyNumberFormat="1" applyFont="1" applyFill="1" applyBorder="1" applyAlignment="1">
      <alignment horizontal="right" vertical="center" wrapText="1"/>
    </xf>
    <xf numFmtId="44" fontId="7" fillId="3" borderId="34" xfId="1" applyNumberFormat="1" applyFont="1" applyFill="1" applyBorder="1" applyAlignment="1">
      <alignment horizontal="right" vertical="center"/>
    </xf>
    <xf numFmtId="44" fontId="0" fillId="0" borderId="33" xfId="0" applyNumberFormat="1" applyBorder="1"/>
    <xf numFmtId="44" fontId="0" fillId="0" borderId="39" xfId="0" applyNumberFormat="1" applyBorder="1"/>
    <xf numFmtId="164" fontId="6" fillId="2" borderId="12" xfId="0" applyNumberFormat="1" applyFont="1" applyFill="1" applyBorder="1" applyAlignment="1">
      <alignment horizontal="center" vertical="center" wrapText="1"/>
    </xf>
    <xf numFmtId="10" fontId="28" fillId="0" borderId="12" xfId="2" applyNumberFormat="1" applyFont="1" applyBorder="1" applyAlignment="1"/>
    <xf numFmtId="2" fontId="12" fillId="2" borderId="22" xfId="3" applyNumberFormat="1" applyFont="1" applyFill="1" applyBorder="1" applyAlignment="1">
      <alignment horizontal="center" vertical="center"/>
    </xf>
    <xf numFmtId="4" fontId="12" fillId="2" borderId="22" xfId="3" applyNumberFormat="1" applyFont="1" applyFill="1" applyBorder="1" applyAlignment="1">
      <alignment vertical="center"/>
    </xf>
    <xf numFmtId="4" fontId="12" fillId="2" borderId="23" xfId="3" applyNumberFormat="1" applyFont="1" applyFill="1" applyBorder="1" applyAlignment="1">
      <alignment vertical="center"/>
    </xf>
    <xf numFmtId="1" fontId="12" fillId="2" borderId="0" xfId="3" applyNumberFormat="1" applyFont="1" applyFill="1" applyBorder="1" applyAlignment="1">
      <alignment horizontal="right" vertical="center"/>
    </xf>
    <xf numFmtId="2" fontId="12" fillId="2" borderId="0" xfId="3" applyNumberFormat="1" applyFont="1" applyFill="1" applyBorder="1" applyAlignment="1">
      <alignment horizontal="right" vertical="center"/>
    </xf>
    <xf numFmtId="2" fontId="30" fillId="0" borderId="0" xfId="0" applyNumberFormat="1" applyFont="1" applyBorder="1" applyAlignment="1">
      <alignment horizontal="left"/>
    </xf>
    <xf numFmtId="49" fontId="0" fillId="5" borderId="0" xfId="0" applyNumberFormat="1" applyFill="1" applyBorder="1" applyAlignment="1">
      <alignment horizontal="center" vertical="top" wrapText="1"/>
    </xf>
    <xf numFmtId="49" fontId="0" fillId="5" borderId="0" xfId="0" applyNumberFormat="1" applyFill="1" applyBorder="1" applyAlignment="1">
      <alignment horizontal="left" vertical="top" wrapText="1"/>
    </xf>
    <xf numFmtId="2" fontId="0" fillId="5" borderId="0" xfId="0" applyNumberFormat="1" applyFill="1" applyBorder="1" applyAlignment="1">
      <alignment horizontal="center" vertical="top" wrapText="1"/>
    </xf>
    <xf numFmtId="4" fontId="0" fillId="5" borderId="0" xfId="0" applyNumberFormat="1" applyFill="1" applyBorder="1" applyAlignment="1">
      <alignment horizontal="right" vertical="top" wrapText="1"/>
    </xf>
    <xf numFmtId="44" fontId="0" fillId="0" borderId="2" xfId="0" applyNumberFormat="1" applyBorder="1" applyAlignment="1">
      <alignment horizontal="right" vertical="top" wrapText="1"/>
    </xf>
    <xf numFmtId="1" fontId="35" fillId="0" borderId="6" xfId="0" applyNumberFormat="1" applyFont="1" applyBorder="1" applyAlignment="1">
      <alignment horizontal="center"/>
    </xf>
    <xf numFmtId="1" fontId="33" fillId="0" borderId="12" xfId="0" applyNumberFormat="1" applyFont="1" applyBorder="1" applyAlignment="1">
      <alignment horizontal="center"/>
    </xf>
    <xf numFmtId="2" fontId="30" fillId="0" borderId="11" xfId="0" applyNumberFormat="1" applyFont="1" applyBorder="1" applyAlignment="1">
      <alignment horizontal="left"/>
    </xf>
    <xf numFmtId="0" fontId="0" fillId="0" borderId="8" xfId="0" applyBorder="1" applyAlignment="1">
      <alignment horizontal="center" vertical="top" wrapText="1"/>
    </xf>
    <xf numFmtId="0" fontId="33" fillId="5" borderId="8" xfId="0" applyFont="1" applyFill="1" applyBorder="1" applyAlignment="1"/>
    <xf numFmtId="0" fontId="33" fillId="5" borderId="13" xfId="0" applyFont="1" applyFill="1" applyBorder="1" applyAlignment="1"/>
    <xf numFmtId="0" fontId="33" fillId="5" borderId="9" xfId="0" applyFont="1" applyFill="1" applyBorder="1" applyAlignment="1"/>
    <xf numFmtId="44" fontId="35" fillId="0" borderId="0" xfId="0" applyNumberFormat="1" applyFont="1"/>
    <xf numFmtId="0" fontId="40" fillId="0" borderId="0" xfId="0" applyFont="1"/>
    <xf numFmtId="0" fontId="39" fillId="0" borderId="0" xfId="0" applyFont="1"/>
    <xf numFmtId="2" fontId="35" fillId="5" borderId="1" xfId="0" applyNumberFormat="1" applyFont="1" applyFill="1" applyBorder="1" applyAlignment="1">
      <alignment horizontal="center"/>
    </xf>
    <xf numFmtId="2" fontId="36" fillId="5" borderId="12" xfId="6" applyNumberFormat="1" applyFont="1" applyFill="1" applyBorder="1" applyAlignment="1">
      <alignment horizontal="center" vertical="center"/>
    </xf>
    <xf numFmtId="44" fontId="35" fillId="5" borderId="7" xfId="0" applyNumberFormat="1" applyFont="1" applyFill="1" applyBorder="1"/>
    <xf numFmtId="44" fontId="35" fillId="5" borderId="12" xfId="0" applyNumberFormat="1" applyFont="1" applyFill="1" applyBorder="1"/>
    <xf numFmtId="4" fontId="19" fillId="2" borderId="0" xfId="3" applyNumberFormat="1" applyFont="1" applyFill="1" applyBorder="1" applyAlignment="1">
      <alignment vertical="center"/>
    </xf>
    <xf numFmtId="49" fontId="5" fillId="2" borderId="8" xfId="0" applyNumberFormat="1" applyFont="1" applyFill="1" applyBorder="1" applyAlignment="1">
      <alignment horizontal="center" vertical="center"/>
    </xf>
    <xf numFmtId="0" fontId="6" fillId="0" borderId="8" xfId="0" applyFont="1" applyBorder="1" applyAlignment="1">
      <alignment horizontal="left" vertical="center"/>
    </xf>
    <xf numFmtId="4" fontId="22" fillId="2" borderId="22" xfId="3" applyNumberFormat="1" applyFont="1" applyFill="1" applyBorder="1" applyAlignment="1">
      <alignment vertical="center"/>
    </xf>
    <xf numFmtId="4" fontId="22" fillId="2" borderId="23" xfId="3" applyNumberFormat="1" applyFont="1" applyFill="1" applyBorder="1" applyAlignment="1">
      <alignment vertical="center"/>
    </xf>
    <xf numFmtId="0" fontId="22" fillId="2" borderId="24" xfId="3" applyFont="1" applyFill="1" applyBorder="1" applyAlignment="1">
      <alignment horizontal="center" vertical="center"/>
    </xf>
    <xf numFmtId="164" fontId="6" fillId="2" borderId="13" xfId="0" applyNumberFormat="1" applyFont="1" applyFill="1" applyBorder="1" applyAlignment="1">
      <alignment horizontal="center" vertical="center" wrapText="1"/>
    </xf>
    <xf numFmtId="0" fontId="12" fillId="2" borderId="0" xfId="3" applyFont="1" applyFill="1" applyBorder="1" applyAlignment="1">
      <alignment vertical="center"/>
    </xf>
    <xf numFmtId="0" fontId="12" fillId="2" borderId="21" xfId="3" applyFont="1" applyFill="1" applyBorder="1" applyAlignment="1">
      <alignment vertical="center" wrapText="1"/>
    </xf>
    <xf numFmtId="0" fontId="21" fillId="2" borderId="21" xfId="3" applyFont="1" applyFill="1" applyBorder="1" applyAlignment="1">
      <alignment vertical="center"/>
    </xf>
    <xf numFmtId="0" fontId="4" fillId="2" borderId="21" xfId="3" applyFont="1" applyFill="1" applyBorder="1" applyAlignment="1">
      <alignment vertical="center"/>
    </xf>
    <xf numFmtId="0" fontId="21" fillId="2" borderId="21" xfId="3" applyFont="1" applyFill="1" applyBorder="1" applyAlignment="1">
      <alignment horizontal="right" vertical="center"/>
    </xf>
    <xf numFmtId="0" fontId="12" fillId="2" borderId="21" xfId="3" applyFont="1" applyFill="1" applyBorder="1" applyAlignment="1">
      <alignment horizontal="right" vertical="center" wrapText="1"/>
    </xf>
    <xf numFmtId="3" fontId="8" fillId="2" borderId="0" xfId="3" applyNumberFormat="1" applyFont="1" applyFill="1" applyBorder="1" applyAlignment="1">
      <alignment horizontal="right" vertical="center"/>
    </xf>
    <xf numFmtId="0" fontId="8" fillId="2" borderId="14" xfId="0" applyFont="1" applyFill="1" applyBorder="1" applyAlignment="1">
      <alignment vertical="center"/>
    </xf>
    <xf numFmtId="167" fontId="8" fillId="2" borderId="14" xfId="0" applyNumberFormat="1" applyFont="1" applyFill="1" applyBorder="1" applyAlignment="1">
      <alignment vertical="center"/>
    </xf>
    <xf numFmtId="4" fontId="8" fillId="2" borderId="14" xfId="0" applyNumberFormat="1" applyFont="1" applyFill="1" applyBorder="1" applyAlignment="1"/>
    <xf numFmtId="44" fontId="3" fillId="2" borderId="12" xfId="0" applyNumberFormat="1" applyFont="1" applyFill="1" applyBorder="1" applyAlignment="1">
      <alignment horizontal="right" vertical="center" wrapText="1"/>
    </xf>
    <xf numFmtId="49" fontId="3" fillId="0" borderId="12" xfId="0" applyNumberFormat="1" applyFont="1" applyFill="1" applyBorder="1" applyAlignment="1">
      <alignment horizontal="center" vertical="center" wrapText="1"/>
    </xf>
    <xf numFmtId="49" fontId="5" fillId="0" borderId="12" xfId="0" applyNumberFormat="1" applyFont="1" applyFill="1" applyBorder="1" applyAlignment="1">
      <alignment horizontal="center" vertical="center" wrapText="1"/>
    </xf>
    <xf numFmtId="0" fontId="19" fillId="5" borderId="40" xfId="3" applyFont="1" applyFill="1" applyBorder="1" applyAlignment="1">
      <alignment vertical="center"/>
    </xf>
    <xf numFmtId="1" fontId="19" fillId="5" borderId="0" xfId="3" applyNumberFormat="1" applyFont="1" applyFill="1" applyBorder="1" applyAlignment="1">
      <alignment horizontal="right" vertical="center"/>
    </xf>
    <xf numFmtId="0" fontId="12" fillId="5" borderId="23" xfId="3" applyFont="1" applyFill="1" applyBorder="1" applyAlignment="1">
      <alignment vertical="center" wrapText="1"/>
    </xf>
    <xf numFmtId="1" fontId="12" fillId="2" borderId="16" xfId="3" applyNumberFormat="1" applyFont="1" applyFill="1" applyBorder="1" applyAlignment="1">
      <alignment horizontal="right" vertical="center"/>
    </xf>
    <xf numFmtId="0" fontId="8" fillId="2" borderId="0" xfId="3" applyFont="1" applyFill="1" applyBorder="1" applyAlignment="1">
      <alignment horizontal="center" vertical="center"/>
    </xf>
    <xf numFmtId="3" fontId="12" fillId="2" borderId="14" xfId="3" applyNumberFormat="1" applyFont="1" applyFill="1" applyBorder="1" applyAlignment="1">
      <alignment horizontal="right" vertical="center"/>
    </xf>
    <xf numFmtId="0" fontId="12" fillId="2" borderId="8" xfId="3" applyFont="1" applyFill="1" applyBorder="1" applyAlignment="1">
      <alignment vertical="center"/>
    </xf>
    <xf numFmtId="0" fontId="8" fillId="2" borderId="17" xfId="3" applyFont="1" applyFill="1" applyBorder="1" applyAlignment="1">
      <alignment horizontal="center" vertical="center"/>
    </xf>
    <xf numFmtId="0" fontId="8" fillId="2" borderId="18" xfId="3" applyFont="1" applyFill="1" applyBorder="1" applyAlignment="1">
      <alignment horizontal="center" vertical="center"/>
    </xf>
    <xf numFmtId="3" fontId="12" fillId="2" borderId="22" xfId="3" applyNumberFormat="1" applyFont="1" applyFill="1" applyBorder="1" applyAlignment="1">
      <alignment horizontal="right" vertical="center"/>
    </xf>
    <xf numFmtId="43" fontId="8" fillId="2" borderId="16" xfId="1" applyFont="1" applyFill="1" applyBorder="1" applyAlignment="1">
      <alignment horizontal="center" vertical="center"/>
    </xf>
    <xf numFmtId="43" fontId="8" fillId="2" borderId="18" xfId="1" applyFont="1" applyFill="1" applyBorder="1" applyAlignment="1">
      <alignment horizontal="center" vertical="center"/>
    </xf>
    <xf numFmtId="0" fontId="12" fillId="2" borderId="27" xfId="3" applyFont="1" applyFill="1" applyBorder="1" applyAlignment="1">
      <alignment vertical="center"/>
    </xf>
    <xf numFmtId="49" fontId="5" fillId="0" borderId="12" xfId="0" applyNumberFormat="1" applyFont="1" applyFill="1" applyBorder="1" applyAlignment="1">
      <alignment horizontal="center" vertical="center"/>
    </xf>
    <xf numFmtId="49" fontId="3" fillId="0" borderId="35" xfId="0" applyNumberFormat="1" applyFont="1" applyFill="1" applyBorder="1" applyAlignment="1">
      <alignment horizontal="center" vertical="center" wrapText="1"/>
    </xf>
    <xf numFmtId="0" fontId="33" fillId="5" borderId="12" xfId="0" applyFont="1" applyFill="1" applyBorder="1" applyAlignment="1">
      <alignment horizontal="center"/>
    </xf>
    <xf numFmtId="0" fontId="35" fillId="5" borderId="12" xfId="0" applyFont="1" applyFill="1" applyBorder="1" applyAlignment="1">
      <alignment horizontal="center"/>
    </xf>
    <xf numFmtId="2" fontId="0" fillId="5" borderId="6" xfId="0" applyNumberFormat="1" applyFill="1" applyBorder="1" applyAlignment="1">
      <alignment horizontal="center" vertical="top" wrapText="1"/>
    </xf>
    <xf numFmtId="0" fontId="35" fillId="5" borderId="3" xfId="0" applyFont="1" applyFill="1" applyBorder="1" applyAlignment="1">
      <alignment horizontal="left" vertical="top"/>
    </xf>
    <xf numFmtId="0" fontId="33" fillId="5" borderId="1" xfId="0" applyFont="1" applyFill="1" applyBorder="1" applyAlignment="1">
      <alignment horizontal="center" vertical="center" wrapText="1"/>
    </xf>
    <xf numFmtId="0" fontId="34" fillId="5" borderId="1" xfId="0" applyFont="1" applyFill="1" applyBorder="1" applyAlignment="1">
      <alignment horizontal="center" vertical="center" wrapText="1"/>
    </xf>
    <xf numFmtId="164" fontId="5" fillId="2" borderId="12" xfId="0" applyNumberFormat="1" applyFont="1" applyFill="1" applyBorder="1" applyAlignment="1">
      <alignment horizontal="center" vertical="center" wrapText="1"/>
    </xf>
    <xf numFmtId="49" fontId="5" fillId="2" borderId="12" xfId="0" applyNumberFormat="1" applyFont="1" applyFill="1" applyBorder="1" applyAlignment="1">
      <alignment horizontal="center" vertical="center"/>
    </xf>
    <xf numFmtId="0" fontId="6" fillId="0" borderId="12" xfId="0" applyFont="1" applyBorder="1" applyAlignment="1">
      <alignment horizontal="center" vertical="center" wrapText="1"/>
    </xf>
    <xf numFmtId="2" fontId="0" fillId="5" borderId="8" xfId="0" applyNumberFormat="1" applyFill="1" applyBorder="1" applyAlignment="1">
      <alignment horizontal="center" vertical="top" wrapText="1"/>
    </xf>
    <xf numFmtId="1" fontId="33" fillId="0" borderId="14" xfId="0" applyNumberFormat="1" applyFont="1" applyBorder="1" applyAlignment="1">
      <alignment horizontal="center" vertical="center" wrapText="1"/>
    </xf>
    <xf numFmtId="1" fontId="35" fillId="0" borderId="14" xfId="0" applyNumberFormat="1" applyFont="1" applyBorder="1" applyAlignment="1">
      <alignment vertical="top"/>
    </xf>
    <xf numFmtId="1" fontId="35" fillId="0" borderId="14" xfId="0" applyNumberFormat="1" applyFont="1" applyBorder="1"/>
    <xf numFmtId="0" fontId="35" fillId="5" borderId="0" xfId="0" applyFont="1" applyFill="1" applyBorder="1" applyAlignment="1">
      <alignment horizontal="left" vertical="top"/>
    </xf>
    <xf numFmtId="2" fontId="36" fillId="0" borderId="0" xfId="0" applyNumberFormat="1" applyFont="1" applyBorder="1" applyAlignment="1">
      <alignment horizontal="left"/>
    </xf>
    <xf numFmtId="1" fontId="0" fillId="0" borderId="14" xfId="0" applyNumberFormat="1" applyBorder="1" applyAlignment="1">
      <alignment horizontal="center" vertical="top" wrapText="1"/>
    </xf>
    <xf numFmtId="0" fontId="35" fillId="5" borderId="0" xfId="0" applyFont="1" applyFill="1" applyBorder="1" applyAlignment="1">
      <alignment horizontal="right"/>
    </xf>
    <xf numFmtId="0" fontId="35" fillId="5" borderId="14" xfId="0" applyFont="1" applyFill="1" applyBorder="1" applyAlignment="1">
      <alignment horizontal="right"/>
    </xf>
    <xf numFmtId="168" fontId="0" fillId="5" borderId="3" xfId="0" applyNumberFormat="1" applyFill="1" applyBorder="1" applyAlignment="1">
      <alignment horizontal="right" vertical="top" wrapText="1"/>
    </xf>
    <xf numFmtId="168" fontId="38" fillId="5" borderId="4" xfId="0" applyNumberFormat="1" applyFont="1" applyFill="1" applyBorder="1" applyAlignment="1">
      <alignment vertical="top" wrapText="1"/>
    </xf>
    <xf numFmtId="168" fontId="38" fillId="5" borderId="5" xfId="0" applyNumberFormat="1" applyFont="1" applyFill="1" applyBorder="1" applyAlignment="1">
      <alignment vertical="top" wrapText="1"/>
    </xf>
    <xf numFmtId="4" fontId="19" fillId="0" borderId="23" xfId="3" applyNumberFormat="1" applyFont="1" applyFill="1" applyBorder="1" applyAlignment="1">
      <alignment vertical="center"/>
    </xf>
    <xf numFmtId="4" fontId="19" fillId="0" borderId="0" xfId="3" applyNumberFormat="1" applyFont="1" applyFill="1" applyBorder="1" applyAlignment="1">
      <alignment vertical="center"/>
    </xf>
    <xf numFmtId="0" fontId="12" fillId="5" borderId="18" xfId="3" applyFont="1" applyFill="1" applyBorder="1" applyAlignment="1">
      <alignment vertical="center"/>
    </xf>
    <xf numFmtId="4" fontId="12" fillId="5" borderId="27" xfId="3" applyNumberFormat="1" applyFont="1" applyFill="1" applyBorder="1" applyAlignment="1">
      <alignment vertical="center"/>
    </xf>
    <xf numFmtId="4" fontId="12" fillId="2" borderId="13" xfId="3" applyNumberFormat="1" applyFont="1" applyFill="1" applyBorder="1" applyAlignment="1">
      <alignment vertical="center"/>
    </xf>
    <xf numFmtId="4" fontId="12" fillId="2" borderId="25" xfId="3" applyNumberFormat="1" applyFont="1" applyFill="1" applyBorder="1" applyAlignment="1">
      <alignment vertical="center"/>
    </xf>
    <xf numFmtId="44" fontId="3" fillId="2" borderId="8" xfId="0" applyNumberFormat="1" applyFont="1" applyFill="1" applyBorder="1" applyAlignment="1">
      <alignment horizontal="right" vertical="center" wrapText="1"/>
    </xf>
    <xf numFmtId="0" fontId="19" fillId="2" borderId="0" xfId="3" applyFont="1" applyFill="1" applyBorder="1" applyAlignment="1">
      <alignment vertical="center"/>
    </xf>
    <xf numFmtId="44" fontId="6" fillId="0" borderId="8" xfId="1" applyNumberFormat="1" applyFont="1" applyFill="1" applyBorder="1" applyAlignment="1">
      <alignment horizontal="right" vertical="center"/>
    </xf>
    <xf numFmtId="4" fontId="19" fillId="2" borderId="23" xfId="3" applyNumberFormat="1" applyFont="1" applyFill="1" applyBorder="1" applyAlignment="1">
      <alignment horizontal="center" vertical="center"/>
    </xf>
    <xf numFmtId="49" fontId="3" fillId="0" borderId="12" xfId="0" applyNumberFormat="1" applyFont="1" applyFill="1" applyBorder="1" applyAlignment="1">
      <alignment horizontal="center" vertical="center"/>
    </xf>
    <xf numFmtId="44" fontId="0" fillId="0" borderId="11" xfId="0" applyNumberFormat="1" applyBorder="1" applyAlignment="1">
      <alignment horizontal="right" vertical="top" wrapText="1"/>
    </xf>
    <xf numFmtId="10" fontId="0" fillId="5" borderId="6" xfId="0" applyNumberFormat="1" applyFill="1" applyBorder="1" applyAlignment="1">
      <alignment horizontal="center" vertical="top" wrapText="1"/>
    </xf>
    <xf numFmtId="0" fontId="12" fillId="2" borderId="0" xfId="3" applyFont="1" applyFill="1" applyBorder="1" applyAlignment="1">
      <alignment vertical="center" wrapText="1"/>
    </xf>
    <xf numFmtId="0" fontId="21" fillId="2" borderId="0" xfId="3" applyFont="1" applyFill="1" applyBorder="1" applyAlignment="1">
      <alignment vertical="center"/>
    </xf>
    <xf numFmtId="0" fontId="12" fillId="2" borderId="26" xfId="3" applyFont="1" applyFill="1" applyBorder="1" applyAlignment="1">
      <alignment vertical="center"/>
    </xf>
    <xf numFmtId="0" fontId="21" fillId="2" borderId="23" xfId="3" applyFont="1" applyFill="1" applyBorder="1" applyAlignment="1">
      <alignment horizontal="right" vertical="center"/>
    </xf>
    <xf numFmtId="3" fontId="12" fillId="5" borderId="14" xfId="3" applyNumberFormat="1" applyFont="1" applyFill="1" applyBorder="1" applyAlignment="1">
      <alignment horizontal="right" vertical="center"/>
    </xf>
    <xf numFmtId="0" fontId="19" fillId="5" borderId="23" xfId="3" applyFont="1" applyFill="1" applyBorder="1" applyAlignment="1">
      <alignment vertical="center"/>
    </xf>
    <xf numFmtId="0" fontId="12" fillId="5" borderId="40" xfId="3" applyFont="1" applyFill="1" applyBorder="1" applyAlignment="1">
      <alignment vertical="center"/>
    </xf>
    <xf numFmtId="0" fontId="12" fillId="5" borderId="23" xfId="3" applyFont="1" applyFill="1" applyBorder="1" applyAlignment="1">
      <alignment vertical="center"/>
    </xf>
    <xf numFmtId="0" fontId="20" fillId="6" borderId="0" xfId="3" applyFont="1" applyFill="1" applyBorder="1" applyAlignment="1">
      <alignment vertical="center"/>
    </xf>
    <xf numFmtId="4" fontId="17" fillId="2" borderId="0" xfId="3" applyNumberFormat="1" applyFont="1" applyFill="1" applyBorder="1" applyAlignment="1">
      <alignment vertical="center"/>
    </xf>
    <xf numFmtId="0" fontId="41" fillId="5" borderId="0" xfId="3" applyFont="1" applyFill="1" applyBorder="1" applyAlignment="1">
      <alignment vertical="center"/>
    </xf>
    <xf numFmtId="1" fontId="12" fillId="2" borderId="13" xfId="3" applyNumberFormat="1" applyFont="1" applyFill="1" applyBorder="1" applyAlignment="1">
      <alignment horizontal="right" vertical="center"/>
    </xf>
    <xf numFmtId="0" fontId="12" fillId="5" borderId="27" xfId="3" applyFont="1" applyFill="1" applyBorder="1" applyAlignment="1">
      <alignment vertical="center"/>
    </xf>
    <xf numFmtId="0" fontId="19" fillId="5" borderId="41" xfId="3" applyFont="1" applyFill="1" applyBorder="1" applyAlignment="1">
      <alignment vertical="center"/>
    </xf>
    <xf numFmtId="0" fontId="19" fillId="2" borderId="40" xfId="3" applyFont="1" applyFill="1" applyBorder="1" applyAlignment="1">
      <alignment vertical="center"/>
    </xf>
    <xf numFmtId="1" fontId="12" fillId="2" borderId="41" xfId="3" applyNumberFormat="1" applyFont="1" applyFill="1" applyBorder="1" applyAlignment="1">
      <alignment horizontal="right" vertical="center"/>
    </xf>
    <xf numFmtId="4" fontId="19" fillId="2" borderId="40" xfId="3" applyNumberFormat="1" applyFont="1" applyFill="1" applyBorder="1" applyAlignment="1">
      <alignment vertical="center"/>
    </xf>
    <xf numFmtId="0" fontId="35" fillId="5" borderId="1" xfId="0" applyFont="1" applyFill="1" applyBorder="1" applyAlignment="1">
      <alignment horizontal="left"/>
    </xf>
    <xf numFmtId="0" fontId="35" fillId="5" borderId="9" xfId="0" applyFont="1" applyFill="1" applyBorder="1" applyAlignment="1">
      <alignment horizontal="center" vertical="center"/>
    </xf>
    <xf numFmtId="2" fontId="35" fillId="5" borderId="2" xfId="0" applyNumberFormat="1" applyFont="1" applyFill="1" applyBorder="1" applyAlignment="1">
      <alignment horizontal="center"/>
    </xf>
    <xf numFmtId="0" fontId="35" fillId="5" borderId="7" xfId="0" applyFont="1" applyFill="1" applyBorder="1" applyAlignment="1">
      <alignment horizontal="center"/>
    </xf>
    <xf numFmtId="1" fontId="35" fillId="0" borderId="6" xfId="0" applyNumberFormat="1" applyFont="1" applyFill="1" applyBorder="1" applyAlignment="1">
      <alignment horizontal="center"/>
    </xf>
    <xf numFmtId="1" fontId="35" fillId="0" borderId="12" xfId="0" applyNumberFormat="1" applyFont="1" applyFill="1" applyBorder="1" applyAlignment="1">
      <alignment horizontal="center"/>
    </xf>
    <xf numFmtId="49" fontId="6" fillId="0" borderId="12" xfId="0" applyNumberFormat="1" applyFont="1" applyFill="1" applyBorder="1" applyAlignment="1">
      <alignment horizontal="center" vertical="center"/>
    </xf>
    <xf numFmtId="0" fontId="6" fillId="0" borderId="36" xfId="0" applyFont="1" applyFill="1" applyBorder="1" applyAlignment="1">
      <alignment horizontal="center" vertical="center"/>
    </xf>
    <xf numFmtId="0" fontId="6" fillId="0" borderId="9" xfId="0" applyFont="1" applyFill="1" applyBorder="1" applyAlignment="1">
      <alignment horizontal="center" vertical="center"/>
    </xf>
    <xf numFmtId="0" fontId="6" fillId="0" borderId="12" xfId="0" applyFont="1" applyFill="1" applyBorder="1" applyAlignment="1">
      <alignment horizontal="center" vertical="center"/>
    </xf>
    <xf numFmtId="3" fontId="12" fillId="0" borderId="20" xfId="3" applyNumberFormat="1" applyFont="1" applyFill="1" applyBorder="1" applyAlignment="1">
      <alignment horizontal="right" vertical="center"/>
    </xf>
    <xf numFmtId="0" fontId="19" fillId="0" borderId="23" xfId="3" applyFont="1" applyFill="1" applyBorder="1" applyAlignment="1">
      <alignment vertical="center"/>
    </xf>
    <xf numFmtId="1" fontId="12" fillId="0" borderId="0" xfId="3" applyNumberFormat="1" applyFont="1" applyFill="1" applyBorder="1" applyAlignment="1">
      <alignment horizontal="right" vertical="center"/>
    </xf>
    <xf numFmtId="2" fontId="12" fillId="0" borderId="0" xfId="3" applyNumberFormat="1" applyFont="1" applyFill="1" applyBorder="1" applyAlignment="1">
      <alignment horizontal="right" vertical="center"/>
    </xf>
    <xf numFmtId="1" fontId="12" fillId="0" borderId="21" xfId="3" applyNumberFormat="1" applyFont="1" applyFill="1" applyBorder="1" applyAlignment="1">
      <alignment horizontal="right" vertical="center"/>
    </xf>
    <xf numFmtId="2" fontId="12" fillId="0" borderId="23" xfId="3" applyNumberFormat="1" applyFont="1" applyFill="1" applyBorder="1" applyAlignment="1">
      <alignment horizontal="center" vertical="center"/>
    </xf>
    <xf numFmtId="4" fontId="12" fillId="0" borderId="22" xfId="3" applyNumberFormat="1" applyFont="1" applyFill="1" applyBorder="1" applyAlignment="1">
      <alignment vertical="center"/>
    </xf>
    <xf numFmtId="0" fontId="12" fillId="0" borderId="24" xfId="3" applyFont="1" applyFill="1" applyBorder="1" applyAlignment="1">
      <alignment horizontal="center" vertical="center"/>
    </xf>
    <xf numFmtId="1" fontId="33" fillId="0" borderId="6" xfId="0" applyNumberFormat="1" applyFont="1" applyBorder="1" applyAlignment="1">
      <alignment horizontal="center"/>
    </xf>
    <xf numFmtId="0" fontId="33" fillId="5" borderId="6" xfId="0" applyFont="1" applyFill="1" applyBorder="1" applyAlignment="1">
      <alignment horizontal="center"/>
    </xf>
    <xf numFmtId="0" fontId="35" fillId="5" borderId="2" xfId="0" applyFont="1" applyFill="1" applyBorder="1" applyAlignment="1">
      <alignment horizontal="center" vertical="center"/>
    </xf>
    <xf numFmtId="2" fontId="35" fillId="5" borderId="8" xfId="0" applyNumberFormat="1" applyFont="1" applyFill="1" applyBorder="1" applyAlignment="1">
      <alignment horizontal="center"/>
    </xf>
    <xf numFmtId="2" fontId="35" fillId="5" borderId="9" xfId="0" applyNumberFormat="1" applyFont="1" applyFill="1" applyBorder="1" applyAlignment="1">
      <alignment horizontal="center"/>
    </xf>
    <xf numFmtId="0" fontId="35" fillId="5" borderId="7" xfId="0" applyFont="1" applyFill="1" applyBorder="1"/>
    <xf numFmtId="2" fontId="19" fillId="0" borderId="22" xfId="3" applyNumberFormat="1" applyFont="1" applyFill="1" applyBorder="1" applyAlignment="1">
      <alignment horizontal="center" vertical="center"/>
    </xf>
    <xf numFmtId="0" fontId="33" fillId="5" borderId="1" xfId="0" applyFont="1" applyFill="1" applyBorder="1" applyAlignment="1"/>
    <xf numFmtId="1" fontId="35" fillId="0" borderId="1" xfId="0" applyNumberFormat="1" applyFont="1" applyBorder="1" applyAlignment="1"/>
    <xf numFmtId="2" fontId="12" fillId="5" borderId="0" xfId="4" applyNumberFormat="1" applyFont="1" applyFill="1" applyBorder="1" applyAlignment="1">
      <alignment horizontal="center" vertical="center"/>
    </xf>
    <xf numFmtId="2" fontId="12" fillId="5" borderId="0" xfId="4" applyNumberFormat="1" applyFont="1" applyFill="1" applyBorder="1" applyAlignment="1">
      <alignment vertical="center"/>
    </xf>
    <xf numFmtId="4" fontId="19" fillId="5" borderId="0" xfId="3" applyNumberFormat="1" applyFont="1" applyFill="1" applyBorder="1" applyAlignment="1">
      <alignment vertical="center"/>
    </xf>
    <xf numFmtId="0" fontId="33" fillId="5" borderId="8" xfId="0" applyFont="1" applyFill="1" applyBorder="1" applyAlignment="1">
      <alignment horizontal="left"/>
    </xf>
    <xf numFmtId="0" fontId="33" fillId="5" borderId="13" xfId="0" applyFont="1" applyFill="1" applyBorder="1" applyAlignment="1">
      <alignment horizontal="left"/>
    </xf>
    <xf numFmtId="0" fontId="33" fillId="5" borderId="12" xfId="0" applyFont="1" applyFill="1" applyBorder="1" applyAlignment="1">
      <alignment horizontal="center"/>
    </xf>
    <xf numFmtId="0" fontId="35" fillId="5" borderId="8" xfId="0" applyFont="1" applyFill="1" applyBorder="1" applyAlignment="1">
      <alignment horizontal="left"/>
    </xf>
    <xf numFmtId="0" fontId="35" fillId="5" borderId="13" xfId="0" applyFont="1" applyFill="1" applyBorder="1" applyAlignment="1">
      <alignment horizontal="left"/>
    </xf>
    <xf numFmtId="0" fontId="35" fillId="5" borderId="9" xfId="0" applyFont="1" applyFill="1" applyBorder="1" applyAlignment="1">
      <alignment horizontal="left"/>
    </xf>
    <xf numFmtId="169" fontId="35" fillId="5" borderId="8" xfId="0" applyNumberFormat="1" applyFont="1" applyFill="1" applyBorder="1" applyAlignment="1">
      <alignment horizontal="center"/>
    </xf>
    <xf numFmtId="0" fontId="35" fillId="5" borderId="12" xfId="0" applyFont="1" applyFill="1" applyBorder="1" applyAlignment="1">
      <alignment horizontal="center"/>
    </xf>
    <xf numFmtId="169" fontId="35" fillId="5" borderId="9" xfId="0" applyNumberFormat="1" applyFont="1" applyFill="1" applyBorder="1" applyAlignment="1">
      <alignment horizontal="center"/>
    </xf>
    <xf numFmtId="2" fontId="36" fillId="5" borderId="9" xfId="0" applyNumberFormat="1" applyFont="1" applyFill="1" applyBorder="1" applyAlignment="1">
      <alignment horizontal="left"/>
    </xf>
    <xf numFmtId="49" fontId="0" fillId="5" borderId="1" xfId="0" applyNumberFormat="1" applyFill="1" applyBorder="1" applyAlignment="1">
      <alignment horizontal="left" vertical="top" wrapText="1"/>
    </xf>
    <xf numFmtId="2" fontId="0" fillId="5" borderId="6" xfId="0" applyNumberFormat="1" applyFill="1" applyBorder="1" applyAlignment="1">
      <alignment horizontal="center" vertical="top" wrapText="1"/>
    </xf>
    <xf numFmtId="2" fontId="0" fillId="5" borderId="9" xfId="0" applyNumberFormat="1" applyFill="1" applyBorder="1" applyAlignment="1">
      <alignment horizontal="center" vertical="top" wrapText="1"/>
    </xf>
    <xf numFmtId="0" fontId="33" fillId="5" borderId="13" xfId="0" applyFont="1" applyFill="1" applyBorder="1" applyAlignment="1">
      <alignment horizontal="center"/>
    </xf>
    <xf numFmtId="0" fontId="33" fillId="5" borderId="9" xfId="0" applyFont="1" applyFill="1" applyBorder="1" applyAlignment="1">
      <alignment horizontal="center"/>
    </xf>
    <xf numFmtId="2" fontId="0" fillId="5" borderId="8" xfId="0" applyNumberFormat="1" applyFill="1" applyBorder="1" applyAlignment="1">
      <alignment horizontal="center" vertical="top" wrapText="1"/>
    </xf>
    <xf numFmtId="0" fontId="35" fillId="5" borderId="14" xfId="0" applyFont="1" applyFill="1" applyBorder="1" applyAlignment="1">
      <alignment horizontal="right"/>
    </xf>
    <xf numFmtId="0" fontId="35" fillId="5" borderId="0" xfId="0" applyFont="1" applyFill="1" applyBorder="1" applyAlignment="1">
      <alignment horizontal="right"/>
    </xf>
    <xf numFmtId="0" fontId="33" fillId="5" borderId="1" xfId="0" applyFont="1" applyFill="1" applyBorder="1" applyAlignment="1">
      <alignment horizontal="center" vertical="center" wrapText="1"/>
    </xf>
    <xf numFmtId="0" fontId="34" fillId="5" borderId="1" xfId="0" applyFont="1" applyFill="1" applyBorder="1" applyAlignment="1">
      <alignment horizontal="center" vertical="center" wrapText="1"/>
    </xf>
    <xf numFmtId="0" fontId="35" fillId="5" borderId="0" xfId="0" applyFont="1" applyFill="1" applyBorder="1" applyAlignment="1">
      <alignment horizontal="left" vertical="top"/>
    </xf>
    <xf numFmtId="0" fontId="35" fillId="5" borderId="3" xfId="0" applyFont="1" applyFill="1" applyBorder="1" applyAlignment="1">
      <alignment horizontal="left" vertical="top"/>
    </xf>
    <xf numFmtId="2" fontId="35" fillId="5" borderId="12" xfId="0" applyNumberFormat="1" applyFont="1" applyFill="1" applyBorder="1" applyAlignment="1">
      <alignment horizontal="center"/>
    </xf>
    <xf numFmtId="168" fontId="35" fillId="5" borderId="13" xfId="0" applyNumberFormat="1" applyFont="1" applyFill="1" applyBorder="1" applyAlignment="1">
      <alignment horizontal="center"/>
    </xf>
    <xf numFmtId="168" fontId="35" fillId="5" borderId="9" xfId="0" applyNumberFormat="1" applyFont="1" applyFill="1" applyBorder="1" applyAlignment="1">
      <alignment horizontal="center"/>
    </xf>
    <xf numFmtId="4" fontId="42" fillId="5" borderId="6" xfId="0" applyNumberFormat="1" applyFont="1" applyFill="1" applyBorder="1" applyAlignment="1">
      <alignment horizontal="center" vertical="center"/>
    </xf>
    <xf numFmtId="4" fontId="42" fillId="5" borderId="14" xfId="0" applyNumberFormat="1" applyFont="1" applyFill="1" applyBorder="1" applyAlignment="1">
      <alignment horizontal="center" vertical="center"/>
    </xf>
    <xf numFmtId="4" fontId="42" fillId="5" borderId="10" xfId="0" applyNumberFormat="1" applyFont="1" applyFill="1" applyBorder="1" applyAlignment="1">
      <alignment horizontal="center" vertical="center"/>
    </xf>
    <xf numFmtId="0" fontId="7" fillId="2" borderId="12" xfId="14" applyFont="1" applyFill="1" applyBorder="1" applyAlignment="1">
      <alignment horizontal="center" vertical="center" wrapText="1"/>
    </xf>
    <xf numFmtId="0" fontId="7" fillId="2" borderId="12" xfId="14" applyFont="1" applyFill="1" applyBorder="1"/>
    <xf numFmtId="10" fontId="7" fillId="0" borderId="12" xfId="14" applyNumberFormat="1" applyFont="1" applyBorder="1" applyAlignment="1">
      <alignment horizontal="center"/>
    </xf>
    <xf numFmtId="10" fontId="7" fillId="2" borderId="12" xfId="14" applyNumberFormat="1" applyFont="1" applyFill="1" applyBorder="1" applyAlignment="1">
      <alignment horizontal="center"/>
    </xf>
    <xf numFmtId="0" fontId="7" fillId="2" borderId="0" xfId="14" applyFont="1" applyFill="1" applyBorder="1" applyAlignment="1">
      <alignment horizontal="right"/>
    </xf>
    <xf numFmtId="10" fontId="7" fillId="2" borderId="0" xfId="14" applyNumberFormat="1" applyFont="1" applyFill="1" applyBorder="1" applyAlignment="1">
      <alignment horizontal="center"/>
    </xf>
    <xf numFmtId="49" fontId="7" fillId="2" borderId="14" xfId="15" applyNumberFormat="1" applyFont="1" applyFill="1" applyBorder="1" applyAlignment="1">
      <alignment horizontal="left" vertical="top"/>
    </xf>
    <xf numFmtId="49" fontId="7" fillId="2" borderId="14" xfId="15" applyNumberFormat="1" applyFont="1" applyFill="1" applyBorder="1" applyAlignment="1">
      <alignment horizontal="right" vertical="top" wrapText="1"/>
    </xf>
    <xf numFmtId="49" fontId="7" fillId="2" borderId="0" xfId="15" applyNumberFormat="1" applyFont="1" applyFill="1" applyBorder="1" applyAlignment="1">
      <alignment horizontal="left" vertical="top"/>
    </xf>
    <xf numFmtId="49" fontId="7" fillId="2" borderId="0" xfId="15" applyNumberFormat="1" applyFont="1" applyFill="1" applyBorder="1" applyAlignment="1">
      <alignment horizontal="left"/>
    </xf>
    <xf numFmtId="0" fontId="22" fillId="2" borderId="6" xfId="0" applyFont="1" applyFill="1" applyBorder="1"/>
    <xf numFmtId="0" fontId="22" fillId="2" borderId="2" xfId="0" applyFont="1" applyFill="1" applyBorder="1"/>
    <xf numFmtId="0" fontId="22" fillId="2" borderId="14" xfId="0" applyFont="1" applyFill="1" applyBorder="1"/>
    <xf numFmtId="0" fontId="22" fillId="2" borderId="3" xfId="0" applyFont="1" applyFill="1" applyBorder="1"/>
    <xf numFmtId="0" fontId="42" fillId="0" borderId="0" xfId="0" applyFont="1" applyAlignment="1">
      <alignment horizontal="center" vertical="center"/>
    </xf>
    <xf numFmtId="0" fontId="42" fillId="0" borderId="0" xfId="0" applyFont="1" applyAlignment="1">
      <alignment horizontal="left" vertical="center"/>
    </xf>
    <xf numFmtId="0" fontId="4" fillId="0" borderId="12" xfId="0" applyFont="1" applyBorder="1" applyAlignment="1">
      <alignment horizontal="left" vertical="top" wrapText="1"/>
    </xf>
    <xf numFmtId="10" fontId="4" fillId="0" borderId="12" xfId="2" applyNumberFormat="1" applyFont="1" applyFill="1" applyBorder="1" applyAlignment="1">
      <alignment horizontal="center" vertical="top" wrapText="1"/>
    </xf>
    <xf numFmtId="10" fontId="7" fillId="0" borderId="12" xfId="2" applyNumberFormat="1" applyFont="1" applyFill="1" applyBorder="1" applyAlignment="1">
      <alignment horizontal="center" vertical="top" wrapText="1"/>
    </xf>
    <xf numFmtId="9" fontId="4" fillId="0" borderId="12" xfId="2" applyFont="1" applyFill="1" applyBorder="1" applyAlignment="1">
      <alignment horizontal="center" vertical="top" wrapText="1"/>
    </xf>
    <xf numFmtId="10" fontId="7" fillId="0" borderId="12" xfId="2" applyNumberFormat="1" applyFont="1" applyFill="1" applyBorder="1" applyAlignment="1">
      <alignment horizontal="left" vertical="top" wrapText="1" indent="1"/>
    </xf>
    <xf numFmtId="10" fontId="4" fillId="0" borderId="12" xfId="2" applyNumberFormat="1" applyFont="1" applyFill="1" applyBorder="1" applyAlignment="1">
      <alignment horizontal="center" vertical="center" wrapText="1"/>
    </xf>
    <xf numFmtId="9" fontId="4" fillId="0" borderId="12" xfId="2" applyFont="1" applyFill="1" applyBorder="1" applyAlignment="1">
      <alignment horizontal="center" vertical="center" wrapText="1"/>
    </xf>
    <xf numFmtId="9" fontId="7" fillId="0" borderId="12" xfId="2" applyFont="1" applyFill="1" applyBorder="1" applyAlignment="1">
      <alignment horizontal="center" vertical="top" wrapText="1"/>
    </xf>
    <xf numFmtId="0" fontId="42" fillId="0" borderId="12" xfId="0" applyFont="1" applyBorder="1" applyAlignment="1">
      <alignment horizontal="left" vertical="top" wrapText="1"/>
    </xf>
    <xf numFmtId="0" fontId="35" fillId="5" borderId="8" xfId="0" applyFont="1" applyFill="1" applyBorder="1" applyAlignment="1">
      <alignment horizontal="center"/>
    </xf>
    <xf numFmtId="0" fontId="35" fillId="5" borderId="13" xfId="0" applyFont="1" applyFill="1" applyBorder="1" applyAlignment="1">
      <alignment horizontal="center"/>
    </xf>
    <xf numFmtId="0" fontId="35" fillId="5" borderId="9" xfId="0" applyFont="1" applyFill="1" applyBorder="1" applyAlignment="1">
      <alignment horizontal="center"/>
    </xf>
    <xf numFmtId="2" fontId="0" fillId="5" borderId="6" xfId="0" applyNumberFormat="1" applyFill="1" applyBorder="1" applyAlignment="1">
      <alignment horizontal="center" vertical="top" wrapText="1"/>
    </xf>
    <xf numFmtId="44" fontId="6" fillId="2" borderId="8" xfId="1" applyNumberFormat="1" applyFont="1" applyFill="1" applyBorder="1" applyAlignment="1">
      <alignment vertical="center"/>
    </xf>
    <xf numFmtId="44" fontId="5" fillId="2" borderId="8" xfId="0" applyNumberFormat="1" applyFont="1" applyFill="1" applyBorder="1" applyAlignment="1">
      <alignment horizontal="center" vertical="center" wrapText="1"/>
    </xf>
    <xf numFmtId="44" fontId="6" fillId="2" borderId="8" xfId="0" applyNumberFormat="1" applyFont="1" applyFill="1" applyBorder="1" applyAlignment="1">
      <alignment horizontal="center" vertical="center" wrapText="1"/>
    </xf>
    <xf numFmtId="44" fontId="7" fillId="3" borderId="13" xfId="0" applyNumberFormat="1" applyFont="1" applyFill="1" applyBorder="1" applyAlignment="1">
      <alignment vertical="center"/>
    </xf>
    <xf numFmtId="10" fontId="5" fillId="2" borderId="8" xfId="0" applyNumberFormat="1" applyFont="1" applyFill="1" applyBorder="1" applyAlignment="1">
      <alignment horizontal="center" vertical="center"/>
    </xf>
    <xf numFmtId="0" fontId="35" fillId="5" borderId="8" xfId="0" applyFont="1" applyFill="1" applyBorder="1" applyAlignment="1">
      <alignment horizontal="center"/>
    </xf>
    <xf numFmtId="0" fontId="35" fillId="5" borderId="13" xfId="0" applyFont="1" applyFill="1" applyBorder="1" applyAlignment="1">
      <alignment horizontal="center"/>
    </xf>
    <xf numFmtId="0" fontId="35" fillId="5" borderId="9" xfId="0" applyFont="1" applyFill="1" applyBorder="1" applyAlignment="1">
      <alignment horizontal="center"/>
    </xf>
    <xf numFmtId="169" fontId="35" fillId="5" borderId="4" xfId="0" applyNumberFormat="1" applyFont="1" applyFill="1" applyBorder="1" applyAlignment="1">
      <alignment horizontal="center"/>
    </xf>
    <xf numFmtId="0" fontId="35" fillId="5" borderId="5" xfId="0" applyFont="1" applyFill="1" applyBorder="1" applyAlignment="1">
      <alignment horizontal="center"/>
    </xf>
    <xf numFmtId="0" fontId="35" fillId="5" borderId="8" xfId="0" applyFont="1" applyFill="1" applyBorder="1" applyAlignment="1">
      <alignment horizontal="center"/>
    </xf>
    <xf numFmtId="0" fontId="35" fillId="5" borderId="13" xfId="0" applyFont="1" applyFill="1" applyBorder="1" applyAlignment="1">
      <alignment horizontal="center"/>
    </xf>
    <xf numFmtId="0" fontId="35" fillId="5" borderId="9" xfId="0" applyFont="1" applyFill="1" applyBorder="1" applyAlignment="1">
      <alignment horizontal="center"/>
    </xf>
    <xf numFmtId="2" fontId="35" fillId="5" borderId="12" xfId="0" applyNumberFormat="1" applyFont="1" applyFill="1" applyBorder="1" applyAlignment="1">
      <alignment horizontal="center"/>
    </xf>
    <xf numFmtId="0" fontId="35" fillId="5" borderId="0" xfId="0" applyFont="1" applyFill="1" applyBorder="1" applyAlignment="1">
      <alignment horizontal="left" vertical="top"/>
    </xf>
    <xf numFmtId="0" fontId="35" fillId="5" borderId="3" xfId="0" applyFont="1" applyFill="1" applyBorder="1" applyAlignment="1">
      <alignment horizontal="left" vertical="top"/>
    </xf>
    <xf numFmtId="0" fontId="33" fillId="5" borderId="12" xfId="0" applyFont="1" applyFill="1" applyBorder="1" applyAlignment="1">
      <alignment horizontal="center"/>
    </xf>
    <xf numFmtId="49" fontId="0" fillId="5" borderId="1" xfId="0" applyNumberFormat="1" applyFill="1" applyBorder="1" applyAlignment="1">
      <alignment horizontal="left" vertical="top" wrapText="1"/>
    </xf>
    <xf numFmtId="2" fontId="0" fillId="5" borderId="6" xfId="0" applyNumberFormat="1" applyFill="1" applyBorder="1" applyAlignment="1">
      <alignment horizontal="center" vertical="top" wrapText="1"/>
    </xf>
    <xf numFmtId="0" fontId="35" fillId="5" borderId="12" xfId="0" applyFont="1" applyFill="1" applyBorder="1" applyAlignment="1">
      <alignment horizontal="center"/>
    </xf>
    <xf numFmtId="0" fontId="35" fillId="5" borderId="14" xfId="0" applyFont="1" applyFill="1" applyBorder="1" applyAlignment="1">
      <alignment horizontal="right"/>
    </xf>
    <xf numFmtId="0" fontId="35" fillId="5" borderId="0" xfId="0" applyFont="1" applyFill="1" applyBorder="1" applyAlignment="1">
      <alignment horizontal="right"/>
    </xf>
    <xf numFmtId="49" fontId="7" fillId="2" borderId="14" xfId="15" applyNumberFormat="1" applyFont="1" applyFill="1" applyBorder="1" applyAlignment="1">
      <alignment horizontal="left" vertical="top" wrapText="1"/>
    </xf>
    <xf numFmtId="49" fontId="7" fillId="2" borderId="0" xfId="15" applyNumberFormat="1" applyFont="1" applyFill="1" applyBorder="1" applyAlignment="1">
      <alignment horizontal="left" vertical="top" wrapText="1"/>
    </xf>
    <xf numFmtId="49" fontId="7" fillId="2" borderId="10" xfId="15" applyNumberFormat="1" applyFont="1" applyFill="1" applyBorder="1" applyAlignment="1">
      <alignment horizontal="left" vertical="top" wrapText="1"/>
    </xf>
    <xf numFmtId="49" fontId="7" fillId="2" borderId="4" xfId="15" applyNumberFormat="1" applyFont="1" applyFill="1" applyBorder="1" applyAlignment="1">
      <alignment horizontal="left" vertical="top" wrapText="1"/>
    </xf>
    <xf numFmtId="0" fontId="7" fillId="5" borderId="0" xfId="0" applyFont="1" applyFill="1" applyBorder="1" applyAlignment="1">
      <alignment horizontal="left" vertical="center" wrapText="1"/>
    </xf>
    <xf numFmtId="0" fontId="7" fillId="0" borderId="12" xfId="0" applyFont="1" applyBorder="1" applyAlignment="1">
      <alignment horizontal="center" vertical="top" wrapText="1"/>
    </xf>
    <xf numFmtId="0" fontId="7" fillId="0" borderId="12" xfId="0" applyFont="1" applyBorder="1" applyAlignment="1">
      <alignment horizontal="left" vertical="top" wrapText="1" indent="5"/>
    </xf>
    <xf numFmtId="0" fontId="7" fillId="0" borderId="12" xfId="0" applyFont="1" applyBorder="1" applyAlignment="1">
      <alignment horizontal="left" vertical="top" wrapText="1" indent="4"/>
    </xf>
    <xf numFmtId="0" fontId="7" fillId="0" borderId="12" xfId="0" applyFont="1" applyBorder="1" applyAlignment="1">
      <alignment horizontal="left" vertical="top" wrapText="1" indent="8"/>
    </xf>
    <xf numFmtId="0" fontId="7" fillId="0" borderId="12" xfId="0" applyFont="1" applyBorder="1" applyAlignment="1">
      <alignment horizontal="left" vertical="top" wrapText="1" indent="11"/>
    </xf>
    <xf numFmtId="1" fontId="0" fillId="0" borderId="6" xfId="0" applyNumberFormat="1" applyFill="1" applyBorder="1" applyAlignment="1">
      <alignment horizontal="center" vertical="top" wrapText="1"/>
    </xf>
    <xf numFmtId="0" fontId="6" fillId="0" borderId="8" xfId="0" applyFont="1" applyBorder="1" applyAlignment="1">
      <alignment horizontal="left" vertical="center" wrapText="1"/>
    </xf>
    <xf numFmtId="0" fontId="3" fillId="0" borderId="30" xfId="0" applyFont="1" applyFill="1" applyBorder="1" applyAlignment="1">
      <alignment horizontal="left"/>
    </xf>
    <xf numFmtId="0" fontId="3" fillId="0" borderId="0" xfId="0" applyFont="1" applyFill="1" applyBorder="1" applyAlignment="1">
      <alignment horizontal="left"/>
    </xf>
    <xf numFmtId="49" fontId="3" fillId="0" borderId="0" xfId="0" applyNumberFormat="1" applyFont="1" applyFill="1" applyBorder="1" applyAlignment="1">
      <alignment horizontal="left"/>
    </xf>
    <xf numFmtId="49" fontId="5" fillId="0" borderId="10" xfId="0" applyNumberFormat="1" applyFont="1" applyFill="1" applyBorder="1" applyAlignment="1">
      <alignment horizontal="center" vertical="center"/>
    </xf>
    <xf numFmtId="0" fontId="32" fillId="0" borderId="12" xfId="0" applyFont="1" applyFill="1" applyBorder="1" applyAlignment="1">
      <alignment horizontal="center" vertical="center"/>
    </xf>
    <xf numFmtId="49" fontId="5" fillId="0" borderId="8" xfId="0" applyNumberFormat="1" applyFont="1" applyFill="1" applyBorder="1" applyAlignment="1">
      <alignment horizontal="center" vertical="center"/>
    </xf>
    <xf numFmtId="49" fontId="32" fillId="0" borderId="12" xfId="0" applyNumberFormat="1" applyFont="1" applyFill="1" applyBorder="1" applyAlignment="1">
      <alignment horizontal="center" vertical="center"/>
    </xf>
    <xf numFmtId="0" fontId="0" fillId="0" borderId="0" xfId="0" applyFill="1" applyBorder="1"/>
    <xf numFmtId="0" fontId="0" fillId="0" borderId="38" xfId="0" applyFill="1" applyBorder="1"/>
    <xf numFmtId="0" fontId="0" fillId="0" borderId="0" xfId="0" applyFill="1"/>
    <xf numFmtId="49" fontId="23" fillId="5" borderId="12" xfId="0" applyNumberFormat="1" applyFont="1" applyFill="1" applyBorder="1" applyAlignment="1">
      <alignment horizontal="center" vertical="center"/>
    </xf>
    <xf numFmtId="0" fontId="27" fillId="5" borderId="12" xfId="0" applyFont="1" applyFill="1" applyBorder="1" applyAlignment="1">
      <alignment horizontal="left" vertical="center"/>
    </xf>
    <xf numFmtId="0" fontId="28" fillId="0" borderId="12" xfId="0" applyFont="1" applyBorder="1" applyAlignment="1">
      <alignment horizontal="left"/>
    </xf>
    <xf numFmtId="0" fontId="22" fillId="0" borderId="12" xfId="0" applyFont="1" applyBorder="1" applyAlignment="1">
      <alignment vertical="center"/>
    </xf>
    <xf numFmtId="0" fontId="23" fillId="5" borderId="12" xfId="0" applyFont="1" applyFill="1" applyBorder="1" applyAlignment="1">
      <alignment horizontal="center" vertical="center"/>
    </xf>
    <xf numFmtId="0" fontId="27" fillId="5" borderId="12" xfId="0" applyFont="1" applyFill="1" applyBorder="1" applyAlignment="1">
      <alignment horizontal="center" vertical="center"/>
    </xf>
    <xf numFmtId="49" fontId="23" fillId="0" borderId="12" xfId="0" applyNumberFormat="1" applyFont="1" applyBorder="1" applyAlignment="1">
      <alignment horizontal="center"/>
    </xf>
    <xf numFmtId="0" fontId="27" fillId="0" borderId="12" xfId="0" applyFont="1" applyBorder="1" applyAlignment="1">
      <alignment horizontal="left" wrapText="1"/>
    </xf>
    <xf numFmtId="0" fontId="23" fillId="0" borderId="12" xfId="0" applyFont="1" applyBorder="1" applyAlignment="1">
      <alignment horizontal="center"/>
    </xf>
    <xf numFmtId="0" fontId="7" fillId="5" borderId="0" xfId="0" applyFont="1" applyFill="1" applyBorder="1" applyAlignment="1">
      <alignment vertical="center" wrapText="1"/>
    </xf>
    <xf numFmtId="43" fontId="7" fillId="5" borderId="3" xfId="1" applyFont="1" applyFill="1" applyBorder="1" applyAlignment="1">
      <alignment horizontal="left" vertical="center" wrapText="1"/>
    </xf>
    <xf numFmtId="0" fontId="7" fillId="5" borderId="4" xfId="0" applyFont="1" applyFill="1" applyBorder="1" applyAlignment="1">
      <alignment vertical="center" wrapText="1"/>
    </xf>
    <xf numFmtId="0" fontId="7" fillId="5" borderId="5" xfId="0" applyFont="1" applyFill="1" applyBorder="1" applyAlignment="1">
      <alignment vertical="center" wrapText="1"/>
    </xf>
    <xf numFmtId="43" fontId="7" fillId="5" borderId="3" xfId="1" applyFont="1" applyFill="1" applyBorder="1" applyAlignment="1">
      <alignment horizontal="center" vertical="center" wrapText="1"/>
    </xf>
    <xf numFmtId="0" fontId="4" fillId="2" borderId="14" xfId="14" applyFill="1" applyBorder="1"/>
    <xf numFmtId="0" fontId="4" fillId="2" borderId="0" xfId="14" applyFill="1" applyBorder="1"/>
    <xf numFmtId="0" fontId="4" fillId="2" borderId="3" xfId="14" applyFill="1" applyBorder="1"/>
    <xf numFmtId="0" fontId="4" fillId="2" borderId="12" xfId="14" applyFill="1" applyBorder="1"/>
    <xf numFmtId="10" fontId="4" fillId="2" borderId="12" xfId="14" applyNumberFormat="1" applyFill="1" applyBorder="1"/>
    <xf numFmtId="10" fontId="4" fillId="0" borderId="12" xfId="14" applyNumberFormat="1" applyBorder="1" applyAlignment="1">
      <alignment horizontal="center"/>
    </xf>
    <xf numFmtId="2" fontId="4" fillId="2" borderId="3" xfId="14" applyNumberFormat="1" applyFill="1" applyBorder="1"/>
    <xf numFmtId="0" fontId="4" fillId="2" borderId="9" xfId="14" applyFill="1" applyBorder="1"/>
    <xf numFmtId="10" fontId="4" fillId="2" borderId="12" xfId="14" applyNumberFormat="1" applyFill="1" applyBorder="1" applyAlignment="1">
      <alignment horizontal="center"/>
    </xf>
    <xf numFmtId="0" fontId="4" fillId="2" borderId="8" xfId="14" applyFill="1" applyBorder="1"/>
    <xf numFmtId="10" fontId="4" fillId="2" borderId="12" xfId="14" applyNumberFormat="1" applyFill="1" applyBorder="1" applyAlignment="1">
      <alignment horizontal="center" vertical="center"/>
    </xf>
    <xf numFmtId="0" fontId="4" fillId="2" borderId="8" xfId="14" applyFill="1" applyBorder="1" applyAlignment="1">
      <alignment horizontal="left"/>
    </xf>
    <xf numFmtId="0" fontId="4" fillId="2" borderId="9" xfId="14" applyFill="1" applyBorder="1" applyAlignment="1">
      <alignment horizontal="left"/>
    </xf>
    <xf numFmtId="10" fontId="0" fillId="0" borderId="0" xfId="0" applyNumberFormat="1"/>
    <xf numFmtId="10" fontId="4" fillId="2" borderId="3" xfId="14" applyNumberFormat="1" applyFill="1" applyBorder="1"/>
    <xf numFmtId="10" fontId="4" fillId="2" borderId="3" xfId="2" applyNumberFormat="1" applyFont="1" applyFill="1" applyBorder="1"/>
    <xf numFmtId="2" fontId="7" fillId="2" borderId="3" xfId="15" applyFont="1" applyFill="1" applyBorder="1" applyAlignment="1">
      <alignment horizontal="justify" vertical="top" wrapText="1"/>
    </xf>
    <xf numFmtId="10" fontId="0" fillId="0" borderId="0" xfId="2" applyNumberFormat="1" applyFont="1"/>
    <xf numFmtId="49" fontId="7" fillId="2" borderId="4" xfId="15" applyNumberFormat="1" applyFont="1" applyFill="1" applyBorder="1" applyAlignment="1">
      <alignment horizontal="left" vertical="top"/>
    </xf>
    <xf numFmtId="2" fontId="7" fillId="2" borderId="5" xfId="15" applyFont="1" applyFill="1" applyBorder="1" applyAlignment="1">
      <alignment horizontal="justify" vertical="top" wrapText="1"/>
    </xf>
    <xf numFmtId="0" fontId="4" fillId="0" borderId="0" xfId="17"/>
    <xf numFmtId="9" fontId="7" fillId="0" borderId="12" xfId="2" applyFont="1" applyFill="1" applyBorder="1" applyAlignment="1">
      <alignment horizontal="left" vertical="top" wrapText="1" indent="1"/>
    </xf>
    <xf numFmtId="0" fontId="5" fillId="2" borderId="12" xfId="0" applyFont="1" applyFill="1" applyBorder="1" applyAlignment="1">
      <alignment horizontal="center" vertical="center" wrapText="1"/>
    </xf>
    <xf numFmtId="164" fontId="5" fillId="2" borderId="12" xfId="0" applyNumberFormat="1" applyFont="1" applyFill="1" applyBorder="1" applyAlignment="1">
      <alignment horizontal="center" vertical="center" wrapText="1"/>
    </xf>
    <xf numFmtId="49" fontId="5" fillId="2" borderId="12" xfId="0" applyNumberFormat="1" applyFont="1" applyFill="1" applyBorder="1" applyAlignment="1">
      <alignment horizontal="center" vertical="center"/>
    </xf>
    <xf numFmtId="49" fontId="5" fillId="0" borderId="7" xfId="0" applyNumberFormat="1" applyFont="1" applyFill="1" applyBorder="1" applyAlignment="1">
      <alignment horizontal="center" vertical="center"/>
    </xf>
    <xf numFmtId="49" fontId="5" fillId="0" borderId="11" xfId="0" applyNumberFormat="1" applyFont="1" applyFill="1" applyBorder="1" applyAlignment="1">
      <alignment horizontal="center" vertical="center"/>
    </xf>
    <xf numFmtId="49" fontId="5" fillId="2" borderId="6" xfId="0" applyNumberFormat="1" applyFont="1" applyFill="1" applyBorder="1" applyAlignment="1">
      <alignment horizontal="center" vertical="center"/>
    </xf>
    <xf numFmtId="49" fontId="5" fillId="2" borderId="10" xfId="0" applyNumberFormat="1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166" fontId="5" fillId="2" borderId="12" xfId="1" applyNumberFormat="1" applyFont="1" applyFill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44" fontId="5" fillId="2" borderId="6" xfId="0" applyNumberFormat="1" applyFont="1" applyFill="1" applyBorder="1" applyAlignment="1">
      <alignment horizontal="center" vertical="center"/>
    </xf>
    <xf numFmtId="44" fontId="5" fillId="2" borderId="10" xfId="0" applyNumberFormat="1" applyFont="1" applyFill="1" applyBorder="1" applyAlignment="1">
      <alignment horizontal="center" vertical="center"/>
    </xf>
    <xf numFmtId="3" fontId="8" fillId="2" borderId="12" xfId="3" applyNumberFormat="1" applyFont="1" applyFill="1" applyBorder="1" applyAlignment="1">
      <alignment horizontal="center" vertical="center"/>
    </xf>
    <xf numFmtId="0" fontId="8" fillId="2" borderId="12" xfId="3" applyFont="1" applyFill="1" applyBorder="1" applyAlignment="1">
      <alignment horizontal="center" vertical="center"/>
    </xf>
    <xf numFmtId="0" fontId="8" fillId="2" borderId="15" xfId="3" applyFont="1" applyFill="1" applyBorder="1" applyAlignment="1">
      <alignment horizontal="center" vertical="center"/>
    </xf>
    <xf numFmtId="43" fontId="8" fillId="2" borderId="7" xfId="1" applyFont="1" applyFill="1" applyBorder="1" applyAlignment="1">
      <alignment horizontal="center" vertical="center"/>
    </xf>
    <xf numFmtId="43" fontId="8" fillId="2" borderId="11" xfId="1" applyFont="1" applyFill="1" applyBorder="1" applyAlignment="1">
      <alignment horizontal="center" vertical="center"/>
    </xf>
    <xf numFmtId="43" fontId="8" fillId="2" borderId="12" xfId="1" applyFont="1" applyFill="1" applyBorder="1" applyAlignment="1">
      <alignment horizontal="center" vertical="center"/>
    </xf>
    <xf numFmtId="43" fontId="27" fillId="0" borderId="12" xfId="1" applyFont="1" applyBorder="1" applyAlignment="1">
      <alignment horizontal="center"/>
    </xf>
    <xf numFmtId="0" fontId="23" fillId="4" borderId="7" xfId="0" applyFont="1" applyFill="1" applyBorder="1" applyAlignment="1">
      <alignment horizontal="center" vertical="center"/>
    </xf>
    <xf numFmtId="0" fontId="23" fillId="4" borderId="11" xfId="0" applyFont="1" applyFill="1" applyBorder="1" applyAlignment="1">
      <alignment horizontal="center" vertical="center"/>
    </xf>
    <xf numFmtId="0" fontId="27" fillId="4" borderId="6" xfId="0" applyFont="1" applyFill="1" applyBorder="1" applyAlignment="1">
      <alignment horizontal="center" vertical="center"/>
    </xf>
    <xf numFmtId="0" fontId="27" fillId="4" borderId="2" xfId="0" applyFont="1" applyFill="1" applyBorder="1" applyAlignment="1">
      <alignment horizontal="center" vertical="center"/>
    </xf>
    <xf numFmtId="0" fontId="27" fillId="4" borderId="10" xfId="0" applyFont="1" applyFill="1" applyBorder="1" applyAlignment="1">
      <alignment horizontal="center" vertical="center"/>
    </xf>
    <xf numFmtId="0" fontId="27" fillId="4" borderId="5" xfId="0" applyFont="1" applyFill="1" applyBorder="1" applyAlignment="1">
      <alignment horizontal="center" vertical="center"/>
    </xf>
    <xf numFmtId="43" fontId="27" fillId="4" borderId="7" xfId="1" applyFont="1" applyFill="1" applyBorder="1" applyAlignment="1">
      <alignment horizontal="center" vertical="center"/>
    </xf>
    <xf numFmtId="43" fontId="27" fillId="4" borderId="11" xfId="1" applyFont="1" applyFill="1" applyBorder="1" applyAlignment="1">
      <alignment horizontal="center" vertical="center"/>
    </xf>
    <xf numFmtId="0" fontId="27" fillId="4" borderId="8" xfId="0" applyFont="1" applyFill="1" applyBorder="1" applyAlignment="1">
      <alignment horizontal="center" vertical="center"/>
    </xf>
    <xf numFmtId="0" fontId="27" fillId="4" borderId="13" xfId="0" applyFont="1" applyFill="1" applyBorder="1" applyAlignment="1">
      <alignment horizontal="center" vertical="center"/>
    </xf>
    <xf numFmtId="0" fontId="27" fillId="4" borderId="9" xfId="0" applyFont="1" applyFill="1" applyBorder="1" applyAlignment="1">
      <alignment horizontal="center" vertical="center"/>
    </xf>
    <xf numFmtId="0" fontId="27" fillId="4" borderId="8" xfId="0" applyFont="1" applyFill="1" applyBorder="1" applyAlignment="1">
      <alignment horizontal="center"/>
    </xf>
    <xf numFmtId="0" fontId="27" fillId="4" borderId="9" xfId="0" applyFont="1" applyFill="1" applyBorder="1" applyAlignment="1">
      <alignment horizontal="center"/>
    </xf>
    <xf numFmtId="1" fontId="35" fillId="0" borderId="8" xfId="0" applyNumberFormat="1" applyFont="1" applyBorder="1" applyAlignment="1"/>
    <xf numFmtId="1" fontId="35" fillId="0" borderId="13" xfId="0" applyNumberFormat="1" applyFont="1" applyBorder="1" applyAlignment="1"/>
    <xf numFmtId="1" fontId="35" fillId="0" borderId="9" xfId="0" applyNumberFormat="1" applyFont="1" applyBorder="1" applyAlignment="1"/>
    <xf numFmtId="0" fontId="35" fillId="5" borderId="8" xfId="0" applyFont="1" applyFill="1" applyBorder="1" applyAlignment="1">
      <alignment horizontal="center"/>
    </xf>
    <xf numFmtId="0" fontId="35" fillId="5" borderId="13" xfId="0" applyFont="1" applyFill="1" applyBorder="1" applyAlignment="1">
      <alignment horizontal="center"/>
    </xf>
    <xf numFmtId="0" fontId="35" fillId="5" borderId="9" xfId="0" applyFont="1" applyFill="1" applyBorder="1" applyAlignment="1">
      <alignment horizontal="center"/>
    </xf>
    <xf numFmtId="169" fontId="35" fillId="5" borderId="8" xfId="0" applyNumberFormat="1" applyFont="1" applyFill="1" applyBorder="1" applyAlignment="1">
      <alignment horizontal="center"/>
    </xf>
    <xf numFmtId="1" fontId="35" fillId="0" borderId="8" xfId="0" applyNumberFormat="1" applyFont="1" applyBorder="1" applyAlignment="1">
      <alignment horizontal="left"/>
    </xf>
    <xf numFmtId="1" fontId="35" fillId="0" borderId="13" xfId="0" applyNumberFormat="1" applyFont="1" applyBorder="1" applyAlignment="1">
      <alignment horizontal="left"/>
    </xf>
    <xf numFmtId="1" fontId="35" fillId="0" borderId="9" xfId="0" applyNumberFormat="1" applyFont="1" applyBorder="1" applyAlignment="1">
      <alignment horizontal="left"/>
    </xf>
    <xf numFmtId="0" fontId="33" fillId="5" borderId="8" xfId="0" applyFont="1" applyFill="1" applyBorder="1" applyAlignment="1">
      <alignment horizontal="left"/>
    </xf>
    <xf numFmtId="0" fontId="33" fillId="5" borderId="13" xfId="0" applyFont="1" applyFill="1" applyBorder="1" applyAlignment="1">
      <alignment horizontal="left"/>
    </xf>
    <xf numFmtId="0" fontId="33" fillId="5" borderId="12" xfId="0" applyFont="1" applyFill="1" applyBorder="1" applyAlignment="1">
      <alignment horizontal="center"/>
    </xf>
    <xf numFmtId="0" fontId="35" fillId="5" borderId="8" xfId="0" applyFont="1" applyFill="1" applyBorder="1" applyAlignment="1">
      <alignment horizontal="left"/>
    </xf>
    <xf numFmtId="0" fontId="35" fillId="5" borderId="13" xfId="0" applyFont="1" applyFill="1" applyBorder="1" applyAlignment="1">
      <alignment horizontal="left"/>
    </xf>
    <xf numFmtId="0" fontId="35" fillId="5" borderId="9" xfId="0" applyFont="1" applyFill="1" applyBorder="1" applyAlignment="1">
      <alignment horizontal="left"/>
    </xf>
    <xf numFmtId="168" fontId="35" fillId="5" borderId="8" xfId="0" applyNumberFormat="1" applyFont="1" applyFill="1" applyBorder="1" applyAlignment="1">
      <alignment horizontal="center"/>
    </xf>
    <xf numFmtId="169" fontId="35" fillId="5" borderId="13" xfId="0" applyNumberFormat="1" applyFont="1" applyFill="1" applyBorder="1" applyAlignment="1">
      <alignment horizontal="center"/>
    </xf>
    <xf numFmtId="169" fontId="35" fillId="5" borderId="9" xfId="0" applyNumberFormat="1" applyFont="1" applyFill="1" applyBorder="1" applyAlignment="1">
      <alignment horizontal="center"/>
    </xf>
    <xf numFmtId="10" fontId="35" fillId="5" borderId="8" xfId="0" applyNumberFormat="1" applyFont="1" applyFill="1" applyBorder="1" applyAlignment="1">
      <alignment horizontal="center"/>
    </xf>
    <xf numFmtId="0" fontId="35" fillId="5" borderId="14" xfId="0" applyFont="1" applyFill="1" applyBorder="1" applyAlignment="1">
      <alignment horizontal="right"/>
    </xf>
    <xf numFmtId="0" fontId="35" fillId="5" borderId="0" xfId="0" applyFont="1" applyFill="1" applyBorder="1" applyAlignment="1">
      <alignment horizontal="right"/>
    </xf>
    <xf numFmtId="0" fontId="33" fillId="5" borderId="8" xfId="0" applyFont="1" applyFill="1" applyBorder="1" applyAlignment="1">
      <alignment horizontal="center"/>
    </xf>
    <xf numFmtId="0" fontId="33" fillId="5" borderId="13" xfId="0" applyFont="1" applyFill="1" applyBorder="1" applyAlignment="1">
      <alignment horizontal="center"/>
    </xf>
    <xf numFmtId="0" fontId="33" fillId="5" borderId="9" xfId="0" applyFont="1" applyFill="1" applyBorder="1" applyAlignment="1">
      <alignment horizontal="center"/>
    </xf>
    <xf numFmtId="0" fontId="35" fillId="5" borderId="12" xfId="0" applyFont="1" applyFill="1" applyBorder="1" applyAlignment="1">
      <alignment horizontal="center"/>
    </xf>
    <xf numFmtId="168" fontId="35" fillId="5" borderId="13" xfId="0" applyNumberFormat="1" applyFont="1" applyFill="1" applyBorder="1" applyAlignment="1">
      <alignment horizontal="center"/>
    </xf>
    <xf numFmtId="168" fontId="35" fillId="5" borderId="9" xfId="0" applyNumberFormat="1" applyFont="1" applyFill="1" applyBorder="1" applyAlignment="1">
      <alignment horizontal="center"/>
    </xf>
    <xf numFmtId="2" fontId="36" fillId="5" borderId="8" xfId="0" applyNumberFormat="1" applyFont="1" applyFill="1" applyBorder="1" applyAlignment="1">
      <alignment horizontal="left" wrapText="1"/>
    </xf>
    <xf numFmtId="2" fontId="36" fillId="5" borderId="13" xfId="0" applyNumberFormat="1" applyFont="1" applyFill="1" applyBorder="1" applyAlignment="1">
      <alignment horizontal="left"/>
    </xf>
    <xf numFmtId="2" fontId="36" fillId="5" borderId="9" xfId="0" applyNumberFormat="1" applyFont="1" applyFill="1" applyBorder="1" applyAlignment="1">
      <alignment horizontal="left"/>
    </xf>
    <xf numFmtId="2" fontId="0" fillId="5" borderId="8" xfId="0" applyNumberFormat="1" applyFill="1" applyBorder="1" applyAlignment="1">
      <alignment horizontal="center" vertical="top" wrapText="1"/>
    </xf>
    <xf numFmtId="2" fontId="0" fillId="5" borderId="9" xfId="0" applyNumberFormat="1" applyFill="1" applyBorder="1" applyAlignment="1">
      <alignment horizontal="center" vertical="top" wrapText="1"/>
    </xf>
    <xf numFmtId="0" fontId="33" fillId="5" borderId="12" xfId="0" applyFont="1" applyFill="1" applyBorder="1" applyAlignment="1">
      <alignment horizontal="left"/>
    </xf>
    <xf numFmtId="0" fontId="35" fillId="5" borderId="12" xfId="0" applyFont="1" applyFill="1" applyBorder="1" applyAlignment="1">
      <alignment horizontal="left"/>
    </xf>
    <xf numFmtId="168" fontId="35" fillId="5" borderId="8" xfId="0" applyNumberFormat="1" applyFont="1" applyFill="1" applyBorder="1" applyAlignment="1">
      <alignment horizontal="center" vertical="center"/>
    </xf>
    <xf numFmtId="168" fontId="35" fillId="5" borderId="9" xfId="0" applyNumberFormat="1" applyFont="1" applyFill="1" applyBorder="1" applyAlignment="1">
      <alignment horizontal="center" vertical="center"/>
    </xf>
    <xf numFmtId="49" fontId="0" fillId="5" borderId="8" xfId="0" applyNumberFormat="1" applyFill="1" applyBorder="1" applyAlignment="1">
      <alignment horizontal="left" vertical="top" wrapText="1"/>
    </xf>
    <xf numFmtId="49" fontId="0" fillId="5" borderId="13" xfId="0" applyNumberFormat="1" applyFill="1" applyBorder="1" applyAlignment="1">
      <alignment horizontal="left" vertical="top" wrapText="1"/>
    </xf>
    <xf numFmtId="49" fontId="0" fillId="5" borderId="9" xfId="0" applyNumberFormat="1" applyFill="1" applyBorder="1" applyAlignment="1">
      <alignment horizontal="left" vertical="top" wrapText="1"/>
    </xf>
    <xf numFmtId="49" fontId="0" fillId="5" borderId="1" xfId="0" applyNumberFormat="1" applyFill="1" applyBorder="1" applyAlignment="1">
      <alignment horizontal="left" vertical="top" wrapText="1"/>
    </xf>
    <xf numFmtId="2" fontId="35" fillId="5" borderId="12" xfId="0" applyNumberFormat="1" applyFont="1" applyFill="1" applyBorder="1" applyAlignment="1">
      <alignment horizontal="center"/>
    </xf>
    <xf numFmtId="0" fontId="33" fillId="5" borderId="6" xfId="0" applyFont="1" applyFill="1" applyBorder="1" applyAlignment="1">
      <alignment horizontal="center" vertical="center" wrapText="1"/>
    </xf>
    <xf numFmtId="0" fontId="33" fillId="5" borderId="1" xfId="0" applyFont="1" applyFill="1" applyBorder="1" applyAlignment="1">
      <alignment horizontal="center" vertical="center" wrapText="1"/>
    </xf>
    <xf numFmtId="0" fontId="33" fillId="5" borderId="2" xfId="0" applyFont="1" applyFill="1" applyBorder="1" applyAlignment="1">
      <alignment horizontal="center" vertical="center" wrapText="1"/>
    </xf>
    <xf numFmtId="0" fontId="33" fillId="5" borderId="14" xfId="0" applyFont="1" applyFill="1" applyBorder="1" applyAlignment="1">
      <alignment horizontal="center" vertical="center" wrapText="1"/>
    </xf>
    <xf numFmtId="0" fontId="33" fillId="5" borderId="0" xfId="0" applyFont="1" applyFill="1" applyBorder="1" applyAlignment="1">
      <alignment horizontal="center" vertical="center" wrapText="1"/>
    </xf>
    <xf numFmtId="0" fontId="33" fillId="5" borderId="3" xfId="0" applyFont="1" applyFill="1" applyBorder="1" applyAlignment="1">
      <alignment horizontal="center" vertical="center" wrapText="1"/>
    </xf>
    <xf numFmtId="0" fontId="33" fillId="5" borderId="10" xfId="0" applyFont="1" applyFill="1" applyBorder="1" applyAlignment="1">
      <alignment horizontal="center" vertical="center" wrapText="1"/>
    </xf>
    <xf numFmtId="0" fontId="33" fillId="5" borderId="4" xfId="0" applyFont="1" applyFill="1" applyBorder="1" applyAlignment="1">
      <alignment horizontal="center" vertical="center" wrapText="1"/>
    </xf>
    <xf numFmtId="0" fontId="33" fillId="5" borderId="5" xfId="0" applyFont="1" applyFill="1" applyBorder="1" applyAlignment="1">
      <alignment horizontal="center" vertical="center" wrapText="1"/>
    </xf>
    <xf numFmtId="0" fontId="34" fillId="5" borderId="6" xfId="0" applyFont="1" applyFill="1" applyBorder="1" applyAlignment="1">
      <alignment horizontal="center" vertical="center" wrapText="1"/>
    </xf>
    <xf numFmtId="0" fontId="34" fillId="5" borderId="1" xfId="0" applyFont="1" applyFill="1" applyBorder="1" applyAlignment="1">
      <alignment horizontal="center" vertical="center" wrapText="1"/>
    </xf>
    <xf numFmtId="0" fontId="34" fillId="5" borderId="2" xfId="0" applyFont="1" applyFill="1" applyBorder="1" applyAlignment="1">
      <alignment horizontal="center" vertical="center" wrapText="1"/>
    </xf>
    <xf numFmtId="0" fontId="34" fillId="5" borderId="14" xfId="0" applyFont="1" applyFill="1" applyBorder="1" applyAlignment="1">
      <alignment horizontal="center" vertical="center" wrapText="1"/>
    </xf>
    <xf numFmtId="0" fontId="34" fillId="5" borderId="0" xfId="0" applyFont="1" applyFill="1" applyBorder="1" applyAlignment="1">
      <alignment horizontal="center" vertical="center" wrapText="1"/>
    </xf>
    <xf numFmtId="0" fontId="34" fillId="5" borderId="3" xfId="0" applyFont="1" applyFill="1" applyBorder="1" applyAlignment="1">
      <alignment horizontal="center" vertical="center" wrapText="1"/>
    </xf>
    <xf numFmtId="0" fontId="34" fillId="5" borderId="10" xfId="0" applyFont="1" applyFill="1" applyBorder="1" applyAlignment="1">
      <alignment horizontal="center" vertical="center" wrapText="1"/>
    </xf>
    <xf numFmtId="0" fontId="34" fillId="5" borderId="4" xfId="0" applyFont="1" applyFill="1" applyBorder="1" applyAlignment="1">
      <alignment horizontal="center" vertical="center" wrapText="1"/>
    </xf>
    <xf numFmtId="0" fontId="34" fillId="5" borderId="5" xfId="0" applyFont="1" applyFill="1" applyBorder="1" applyAlignment="1">
      <alignment horizontal="center" vertical="center" wrapText="1"/>
    </xf>
    <xf numFmtId="0" fontId="33" fillId="5" borderId="12" xfId="0" applyFont="1" applyFill="1" applyBorder="1" applyAlignment="1">
      <alignment horizontal="center" vertical="center" wrapText="1"/>
    </xf>
    <xf numFmtId="0" fontId="35" fillId="5" borderId="0" xfId="0" applyFont="1" applyFill="1" applyBorder="1" applyAlignment="1">
      <alignment horizontal="left" vertical="top" wrapText="1"/>
    </xf>
    <xf numFmtId="0" fontId="35" fillId="5" borderId="3" xfId="0" applyFont="1" applyFill="1" applyBorder="1" applyAlignment="1">
      <alignment horizontal="left" vertical="top" wrapText="1"/>
    </xf>
    <xf numFmtId="0" fontId="35" fillId="5" borderId="0" xfId="0" applyFont="1" applyFill="1" applyBorder="1" applyAlignment="1">
      <alignment horizontal="left" vertical="top"/>
    </xf>
    <xf numFmtId="0" fontId="35" fillId="5" borderId="3" xfId="0" applyFont="1" applyFill="1" applyBorder="1" applyAlignment="1">
      <alignment horizontal="left" vertical="top"/>
    </xf>
    <xf numFmtId="49" fontId="0" fillId="5" borderId="6" xfId="0" applyNumberFormat="1" applyFill="1" applyBorder="1" applyAlignment="1">
      <alignment horizontal="left" vertical="top" wrapText="1"/>
    </xf>
    <xf numFmtId="49" fontId="0" fillId="5" borderId="2" xfId="0" applyNumberFormat="1" applyFill="1" applyBorder="1" applyAlignment="1">
      <alignment horizontal="left" vertical="top" wrapText="1"/>
    </xf>
    <xf numFmtId="2" fontId="0" fillId="5" borderId="6" xfId="0" applyNumberFormat="1" applyFill="1" applyBorder="1" applyAlignment="1">
      <alignment horizontal="center" vertical="top" wrapText="1"/>
    </xf>
    <xf numFmtId="0" fontId="35" fillId="5" borderId="8" xfId="0" applyFont="1" applyFill="1" applyBorder="1" applyAlignment="1"/>
    <xf numFmtId="0" fontId="35" fillId="5" borderId="13" xfId="0" applyFont="1" applyFill="1" applyBorder="1" applyAlignment="1"/>
    <xf numFmtId="0" fontId="35" fillId="5" borderId="9" xfId="0" applyFont="1" applyFill="1" applyBorder="1" applyAlignment="1"/>
    <xf numFmtId="0" fontId="35" fillId="5" borderId="7" xfId="0" applyFont="1" applyFill="1" applyBorder="1" applyAlignment="1">
      <alignment horizontal="left"/>
    </xf>
    <xf numFmtId="169" fontId="35" fillId="5" borderId="12" xfId="0" applyNumberFormat="1" applyFont="1" applyFill="1" applyBorder="1" applyAlignment="1">
      <alignment horizontal="center"/>
    </xf>
    <xf numFmtId="0" fontId="7" fillId="0" borderId="12" xfId="0" applyFont="1" applyBorder="1" applyAlignment="1">
      <alignment horizontal="center" vertical="top" wrapText="1"/>
    </xf>
    <xf numFmtId="4" fontId="42" fillId="5" borderId="7" xfId="0" applyNumberFormat="1" applyFont="1" applyFill="1" applyBorder="1" applyAlignment="1">
      <alignment horizontal="center" vertical="center"/>
    </xf>
    <xf numFmtId="4" fontId="42" fillId="5" borderId="28" xfId="0" applyNumberFormat="1" applyFont="1" applyFill="1" applyBorder="1" applyAlignment="1">
      <alignment horizontal="center" vertical="center"/>
    </xf>
    <xf numFmtId="4" fontId="42" fillId="5" borderId="11" xfId="0" applyNumberFormat="1" applyFont="1" applyFill="1" applyBorder="1" applyAlignment="1">
      <alignment horizontal="center" vertical="center"/>
    </xf>
    <xf numFmtId="0" fontId="7" fillId="5" borderId="8" xfId="0" applyFont="1" applyFill="1" applyBorder="1" applyAlignment="1">
      <alignment horizontal="left" vertical="center" wrapText="1"/>
    </xf>
    <xf numFmtId="0" fontId="7" fillId="5" borderId="13" xfId="0" applyFont="1" applyFill="1" applyBorder="1" applyAlignment="1">
      <alignment horizontal="left" vertical="center" wrapText="1"/>
    </xf>
    <xf numFmtId="0" fontId="7" fillId="5" borderId="9" xfId="0" applyFont="1" applyFill="1" applyBorder="1" applyAlignment="1">
      <alignment horizontal="left" vertical="center" wrapText="1"/>
    </xf>
    <xf numFmtId="49" fontId="7" fillId="5" borderId="8" xfId="0" applyNumberFormat="1" applyFont="1" applyFill="1" applyBorder="1" applyAlignment="1">
      <alignment horizontal="left" vertical="center" wrapText="1"/>
    </xf>
    <xf numFmtId="0" fontId="44" fillId="0" borderId="12" xfId="0" applyFont="1" applyBorder="1" applyAlignment="1">
      <alignment horizontal="center" vertical="center"/>
    </xf>
    <xf numFmtId="0" fontId="7" fillId="0" borderId="12" xfId="0" applyFont="1" applyBorder="1" applyAlignment="1">
      <alignment horizontal="left" vertical="top" wrapText="1" indent="5"/>
    </xf>
    <xf numFmtId="0" fontId="7" fillId="0" borderId="12" xfId="0" applyFont="1" applyBorder="1" applyAlignment="1">
      <alignment horizontal="left" vertical="top" wrapText="1" indent="4"/>
    </xf>
    <xf numFmtId="0" fontId="7" fillId="0" borderId="12" xfId="0" applyFont="1" applyBorder="1" applyAlignment="1">
      <alignment horizontal="left" vertical="top" wrapText="1" indent="8"/>
    </xf>
    <xf numFmtId="0" fontId="7" fillId="0" borderId="12" xfId="0" applyFont="1" applyBorder="1" applyAlignment="1">
      <alignment horizontal="left" vertical="top" wrapText="1" indent="11"/>
    </xf>
    <xf numFmtId="0" fontId="7" fillId="2" borderId="8" xfId="14" applyFont="1" applyFill="1" applyBorder="1" applyAlignment="1">
      <alignment horizontal="right"/>
    </xf>
    <xf numFmtId="0" fontId="7" fillId="2" borderId="9" xfId="14" applyFont="1" applyFill="1" applyBorder="1" applyAlignment="1">
      <alignment horizontal="right"/>
    </xf>
    <xf numFmtId="0" fontId="7" fillId="5" borderId="6" xfId="0" applyFont="1" applyFill="1" applyBorder="1" applyAlignment="1">
      <alignment horizontal="center" vertical="center" wrapText="1"/>
    </xf>
    <xf numFmtId="0" fontId="7" fillId="5" borderId="1" xfId="0" applyFont="1" applyFill="1" applyBorder="1" applyAlignment="1">
      <alignment horizontal="center" vertical="center" wrapText="1"/>
    </xf>
    <xf numFmtId="0" fontId="7" fillId="5" borderId="2" xfId="0" applyFont="1" applyFill="1" applyBorder="1" applyAlignment="1">
      <alignment horizontal="center" vertical="center" wrapText="1"/>
    </xf>
    <xf numFmtId="0" fontId="7" fillId="5" borderId="14" xfId="0" applyFont="1" applyFill="1" applyBorder="1" applyAlignment="1">
      <alignment horizontal="center" vertical="center" wrapText="1"/>
    </xf>
    <xf numFmtId="0" fontId="7" fillId="5" borderId="0" xfId="0" applyFont="1" applyFill="1" applyBorder="1" applyAlignment="1">
      <alignment horizontal="center" vertical="center" wrapText="1"/>
    </xf>
    <xf numFmtId="0" fontId="7" fillId="5" borderId="3" xfId="0" applyFont="1" applyFill="1" applyBorder="1" applyAlignment="1">
      <alignment horizontal="center" vertical="center" wrapText="1"/>
    </xf>
    <xf numFmtId="0" fontId="7" fillId="5" borderId="14" xfId="0" applyFont="1" applyFill="1" applyBorder="1" applyAlignment="1">
      <alignment horizontal="left" vertical="center" wrapText="1"/>
    </xf>
    <xf numFmtId="0" fontId="7" fillId="5" borderId="0" xfId="0" applyFont="1" applyFill="1" applyBorder="1" applyAlignment="1">
      <alignment horizontal="left" vertical="center" wrapText="1"/>
    </xf>
    <xf numFmtId="0" fontId="7" fillId="5" borderId="3" xfId="0" applyFont="1" applyFill="1" applyBorder="1" applyAlignment="1">
      <alignment horizontal="left" vertical="center" wrapText="1"/>
    </xf>
    <xf numFmtId="0" fontId="7" fillId="5" borderId="10" xfId="0" applyFont="1" applyFill="1" applyBorder="1" applyAlignment="1">
      <alignment horizontal="left" vertical="center" wrapText="1"/>
    </xf>
    <xf numFmtId="0" fontId="7" fillId="5" borderId="4" xfId="0" applyFont="1" applyFill="1" applyBorder="1" applyAlignment="1">
      <alignment horizontal="left" vertical="center" wrapText="1"/>
    </xf>
    <xf numFmtId="0" fontId="7" fillId="2" borderId="8" xfId="14" applyFont="1" applyFill="1" applyBorder="1" applyAlignment="1">
      <alignment horizontal="center"/>
    </xf>
    <xf numFmtId="0" fontId="7" fillId="2" borderId="9" xfId="14" applyFont="1" applyFill="1" applyBorder="1" applyAlignment="1">
      <alignment horizontal="center"/>
    </xf>
    <xf numFmtId="49" fontId="7" fillId="2" borderId="0" xfId="15" applyNumberFormat="1" applyFont="1" applyFill="1" applyBorder="1" applyAlignment="1">
      <alignment horizontal="center" vertical="top" wrapText="1"/>
    </xf>
    <xf numFmtId="49" fontId="7" fillId="2" borderId="3" xfId="15" applyNumberFormat="1" applyFont="1" applyFill="1" applyBorder="1" applyAlignment="1">
      <alignment horizontal="center" vertical="top" wrapText="1"/>
    </xf>
    <xf numFmtId="0" fontId="4" fillId="2" borderId="8" xfId="14" applyFill="1" applyBorder="1" applyAlignment="1">
      <alignment horizontal="left"/>
    </xf>
    <xf numFmtId="0" fontId="4" fillId="2" borderId="9" xfId="14" applyFill="1" applyBorder="1" applyAlignment="1">
      <alignment horizontal="left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10" fontId="0" fillId="0" borderId="0" xfId="2" applyNumberFormat="1" applyFont="1" applyBorder="1"/>
    <xf numFmtId="17" fontId="5" fillId="2" borderId="8" xfId="0" applyNumberFormat="1" applyFont="1" applyFill="1" applyBorder="1" applyAlignment="1">
      <alignment horizontal="center" vertical="center"/>
    </xf>
    <xf numFmtId="49" fontId="0" fillId="0" borderId="12" xfId="0" applyNumberFormat="1" applyFill="1" applyBorder="1" applyAlignment="1">
      <alignment horizontal="center" vertical="center" wrapText="1"/>
    </xf>
    <xf numFmtId="49" fontId="0" fillId="0" borderId="6" xfId="0" applyNumberFormat="1" applyFill="1" applyBorder="1" applyAlignment="1">
      <alignment horizontal="center" vertical="top" wrapText="1"/>
    </xf>
    <xf numFmtId="49" fontId="0" fillId="0" borderId="6" xfId="0" applyNumberFormat="1" applyFill="1" applyBorder="1" applyAlignment="1">
      <alignment horizontal="center" vertical="center" wrapText="1"/>
    </xf>
  </cellXfs>
  <cellStyles count="18">
    <cellStyle name="Moeda" xfId="5" builtinId="4"/>
    <cellStyle name="Moeda 2" xfId="12"/>
    <cellStyle name="Moeda 3" xfId="11"/>
    <cellStyle name="Normal" xfId="0" builtinId="0"/>
    <cellStyle name="Normal 2" xfId="13"/>
    <cellStyle name="Normal 2 2" xfId="17"/>
    <cellStyle name="Normal 4 2 3 2" xfId="10"/>
    <cellStyle name="Normal 4 3" xfId="8"/>
    <cellStyle name="Normal 6" xfId="9"/>
    <cellStyle name="Normal 61 2" xfId="16"/>
    <cellStyle name="Normal_Composição BDI" xfId="15"/>
    <cellStyle name="Normal_Composição do BDI - final" xfId="14"/>
    <cellStyle name="Normal_Replanilhamento T-1 - 18-02-08" xfId="3"/>
    <cellStyle name="Porcentagem" xfId="2" builtinId="5"/>
    <cellStyle name="Separador de milhares_Replanilhamento T-1 - 18-02-08" xfId="4"/>
    <cellStyle name="Vírgula" xfId="1" builtinId="3"/>
    <cellStyle name="Vírgula 2" xfId="7"/>
    <cellStyle name="Vírgula 3 7" xfId="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5.xml"/><Relationship Id="rId18" Type="http://schemas.openxmlformats.org/officeDocument/2006/relationships/externalLink" Target="externalLinks/externalLink10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4.xml"/><Relationship Id="rId17" Type="http://schemas.openxmlformats.org/officeDocument/2006/relationships/externalLink" Target="externalLinks/externalLink9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8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3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7.xml"/><Relationship Id="rId10" Type="http://schemas.openxmlformats.org/officeDocument/2006/relationships/externalLink" Target="externalLinks/externalLink2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Relationship Id="rId14" Type="http://schemas.openxmlformats.org/officeDocument/2006/relationships/externalLink" Target="externalLinks/externalLink6.xml"/><Relationship Id="rId22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58615</xdr:colOff>
      <xdr:row>0</xdr:row>
      <xdr:rowOff>176580</xdr:rowOff>
    </xdr:from>
    <xdr:to>
      <xdr:col>0</xdr:col>
      <xdr:colOff>549519</xdr:colOff>
      <xdr:row>3</xdr:row>
      <xdr:rowOff>131886</xdr:rowOff>
    </xdr:to>
    <xdr:pic>
      <xdr:nvPicPr>
        <xdr:cNvPr id="2" name="Picture 30069" descr="LOGO-BRASÃO JOÃO NEIVA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615" y="176580"/>
          <a:ext cx="490904" cy="52680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95250</xdr:colOff>
      <xdr:row>0</xdr:row>
      <xdr:rowOff>54428</xdr:rowOff>
    </xdr:from>
    <xdr:to>
      <xdr:col>0</xdr:col>
      <xdr:colOff>895350</xdr:colOff>
      <xdr:row>4</xdr:row>
      <xdr:rowOff>18970</xdr:rowOff>
    </xdr:to>
    <xdr:pic>
      <xdr:nvPicPr>
        <xdr:cNvPr id="2" name="Picture 30069" descr="LOGO-BRASÃO JOÃO NEIVA">
          <a:extLst>
            <a:ext uri="{FF2B5EF4-FFF2-40B4-BE49-F238E27FC236}">
              <a16:creationId xmlns="" xmlns:a16="http://schemas.microsoft.com/office/drawing/2014/main" id="{00000000-0008-0000-01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54428"/>
          <a:ext cx="800100" cy="8353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225136</xdr:colOff>
      <xdr:row>0</xdr:row>
      <xdr:rowOff>69273</xdr:rowOff>
    </xdr:from>
    <xdr:to>
      <xdr:col>2</xdr:col>
      <xdr:colOff>1645228</xdr:colOff>
      <xdr:row>3</xdr:row>
      <xdr:rowOff>466117</xdr:rowOff>
    </xdr:to>
    <xdr:pic>
      <xdr:nvPicPr>
        <xdr:cNvPr id="3" name="Picture 30069" descr="LOGO-BRASÃO JOÃO NEIVA">
          <a:extLst>
            <a:ext uri="{FF2B5EF4-FFF2-40B4-BE49-F238E27FC236}">
              <a16:creationId xmlns="" xmlns:a16="http://schemas.microsoft.com/office/drawing/2014/main" id="{00000000-0008-0000-02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7409" y="69273"/>
          <a:ext cx="1420092" cy="19035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190500</xdr:colOff>
      <xdr:row>0</xdr:row>
      <xdr:rowOff>85725</xdr:rowOff>
    </xdr:from>
    <xdr:to>
      <xdr:col>1</xdr:col>
      <xdr:colOff>866775</xdr:colOff>
      <xdr:row>3</xdr:row>
      <xdr:rowOff>4347</xdr:rowOff>
    </xdr:to>
    <xdr:pic>
      <xdr:nvPicPr>
        <xdr:cNvPr id="2" name="Picture 12032" descr="LOGO-BRASÃO JOÃO NEIVA">
          <a:extLst>
            <a:ext uri="{FF2B5EF4-FFF2-40B4-BE49-F238E27FC236}">
              <a16:creationId xmlns="" xmlns:a16="http://schemas.microsoft.com/office/drawing/2014/main" id="{46885839-E10B-464C-83AB-DD79D03813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7725" y="85725"/>
          <a:ext cx="676275" cy="66157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190500</xdr:colOff>
      <xdr:row>0</xdr:row>
      <xdr:rowOff>85725</xdr:rowOff>
    </xdr:from>
    <xdr:to>
      <xdr:col>1</xdr:col>
      <xdr:colOff>866775</xdr:colOff>
      <xdr:row>3</xdr:row>
      <xdr:rowOff>4347</xdr:rowOff>
    </xdr:to>
    <xdr:pic>
      <xdr:nvPicPr>
        <xdr:cNvPr id="2" name="Picture 12032" descr="LOGO-BRASÃO JOÃO NEIVA">
          <a:extLst>
            <a:ext uri="{FF2B5EF4-FFF2-40B4-BE49-F238E27FC236}">
              <a16:creationId xmlns="" xmlns:a16="http://schemas.microsoft.com/office/drawing/2014/main" id="{46885839-E10B-464C-83AB-DD79D03813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7725" y="85725"/>
          <a:ext cx="676275" cy="66157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190500</xdr:colOff>
      <xdr:row>0</xdr:row>
      <xdr:rowOff>85725</xdr:rowOff>
    </xdr:from>
    <xdr:to>
      <xdr:col>1</xdr:col>
      <xdr:colOff>866775</xdr:colOff>
      <xdr:row>3</xdr:row>
      <xdr:rowOff>4347</xdr:rowOff>
    </xdr:to>
    <xdr:pic>
      <xdr:nvPicPr>
        <xdr:cNvPr id="2" name="Picture 12032" descr="LOGO-BRASÃO JOÃO NEIVA">
          <a:extLst>
            <a:ext uri="{FF2B5EF4-FFF2-40B4-BE49-F238E27FC236}">
              <a16:creationId xmlns="" xmlns:a16="http://schemas.microsoft.com/office/drawing/2014/main" id="{46885839-E10B-464C-83AB-DD79D03813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7725" y="85725"/>
          <a:ext cx="676275" cy="66157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19051</xdr:colOff>
      <xdr:row>2</xdr:row>
      <xdr:rowOff>28575</xdr:rowOff>
    </xdr:from>
    <xdr:to>
      <xdr:col>1</xdr:col>
      <xdr:colOff>700490</xdr:colOff>
      <xdr:row>4</xdr:row>
      <xdr:rowOff>28015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xmlns="" id="{00000000-0008-0000-04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28651" y="409575"/>
          <a:ext cx="681439" cy="638175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219075</xdr:colOff>
      <xdr:row>1</xdr:row>
      <xdr:rowOff>123826</xdr:rowOff>
    </xdr:from>
    <xdr:to>
      <xdr:col>0</xdr:col>
      <xdr:colOff>1030792</xdr:colOff>
      <xdr:row>4</xdr:row>
      <xdr:rowOff>1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xmlns="" id="{00000000-0008-0000-03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9075" y="314326"/>
          <a:ext cx="811717" cy="723900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Vitoria\c\Res&#237;duos%20S&#243;lidos\Cons&#243;rcio%20Pref.%20Marechal%20Floriano%20e%20Domingos%20Martins\CHORUME%20e%20BIOG&#193;S\CMFDM1%20292%2001%20-%20Unid.de%20Processamento%20de%20Res&#237;duos%20-%20Reservat&#243;rio%20Met&#225;lico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Vitoria\C\AAGUA\ORCAMENT\2000\INTERIOR\AFONSO%20CLAUDIO\ACSP8%20010%2000%20-%20CAPTA&#199;&#195;O%20SERRA%20PELADA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Vitoria\c\Documents%20and%20Settings\&#193;tila\Meus%20documentos\HPS\Ponte%20Nova\CMFDM1%20313%2001%20-%20Unid.de%20Proc&#186;%20de%20Res&#237;duos%20-%20Cub&#237;culo%20do%20BIOG&#193;S%20e%20Queimador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Vitoria\C\AAGUA\Orcament\2002\INTERIOR\CONCEI&#199;&#195;O%20DA%20BARRA\CBSD1%20066%2002%20-%20TRAVESSIA%203%20%20-%20(%20SOBRE%20O%20RIO%20)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Vitoria\C\AAGUA\Orcament\2001\Interior\Nova%20Ven&#233;cia\NVSD8%20002%2001%20-%20rev1%20-%20ADUTORA%20DE%20&#193;GUA%20TRATADA%20DN%20250%20F&#186;F&#186;%20-%20GRAVIDADE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Vitoria\c\AAGUA\Orcament\2001\Interior\Nova%20Ven&#233;cia\NVSD8%20002%2001%20-%20ADUTORA%20DE%20&#193;GUA%20TRATADA%20DN%20250%20F&#186;F&#186;%20-%20GRAVIDADE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Vitoria\c\Drenagem\Or&#231;ament\2001\Interior\Nova%20Ven&#233;cia\Estim.%20-%20Eng&#186;%20Mari&#226;ngela\NVSD1%20076%2001%20-%20SISTEMA%20DE%20DRENAGEM%20-%20NOVA%20VEN&#201;CIA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rthur\c\Documents%20and%20Settings\Marlem\Configura&#231;&#245;es%20locais\Temporary%20Internet%20Files\Content.IE5\MNSRGR4Z\RL.ORC.TODOS.R0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W:\RL.ORC.AGU.005.R2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onnectdb\Documentos\ORCAMENTO\orcamento%202007\p%20m%20serra\CD%20CP030-07\Edital\Anexo%20I\Planilha%20de%20Pre&#231;os\RL.ORC.AGU.005.R2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EMORIAL"/>
      <sheetName val="3ªCAT.F.C."/>
    </sheetNames>
    <sheetDataSet>
      <sheetData sheetId="0"/>
      <sheetData sheetId="1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EMORIAL"/>
    </sheetNames>
    <sheetDataSet>
      <sheetData sheetId="0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EMORIAL"/>
      <sheetName val="SERVIÇO"/>
      <sheetName val="ESPELHO  "/>
    </sheetNames>
    <sheetDataSet>
      <sheetData sheetId="0"/>
      <sheetData sheetId="1"/>
      <sheetData sheetId="2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EMORIAL"/>
      <sheetName val="SERVIÇO "/>
      <sheetName val="MATERIAL"/>
      <sheetName val="COMPOSIÇÃO"/>
    </sheetNames>
    <sheetDataSet>
      <sheetData sheetId="0"/>
      <sheetData sheetId="1" refreshError="1"/>
      <sheetData sheetId="2" refreshError="1"/>
      <sheetData sheetId="3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EMORIAL"/>
      <sheetName val="SERVIÇO"/>
      <sheetName val="MATERIAL"/>
      <sheetName val="COMPOSIÇÃO"/>
    </sheetNames>
    <sheetDataSet>
      <sheetData sheetId="0"/>
      <sheetData sheetId="1"/>
      <sheetData sheetId="2"/>
      <sheetData sheetId="3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EMORIAL"/>
      <sheetName val="SERVIÇO"/>
      <sheetName val="MATERIAL"/>
      <sheetName val="COMPOSIÇÃO"/>
    </sheetNames>
    <sheetDataSet>
      <sheetData sheetId="0"/>
      <sheetData sheetId="1"/>
      <sheetData sheetId="2"/>
      <sheetData sheetId="3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EMORIAL"/>
      <sheetName val="MATERIAIS"/>
      <sheetName val="TABELA"/>
      <sheetName val="SERVIÇOS"/>
      <sheetName val="ESPELHO  "/>
      <sheetName val="Módulo1"/>
    </sheetNames>
    <sheetDataSet>
      <sheetData sheetId="0"/>
      <sheetData sheetId="1"/>
      <sheetData sheetId="2"/>
      <sheetData sheetId="3"/>
      <sheetData sheetId="4"/>
      <sheetData sheetId="5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erviços Água"/>
      <sheetName val="QCI - 10-01-06"/>
      <sheetName val="Serviços Esgoto"/>
      <sheetName val="Remanejamento de Famílas"/>
      <sheetName val="Sistema Viário e Drenagem"/>
      <sheetName val="UHB"/>
      <sheetName val="Reflorestamento"/>
      <sheetName val="CEI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de de Distribuição de Água"/>
      <sheetName val="Rede Distrib Águ (indice 06-06)"/>
      <sheetName val="Módulo1"/>
    </sheetNames>
    <sheetDataSet>
      <sheetData sheetId="0"/>
      <sheetData sheetId="1" refreshError="1"/>
      <sheetData sheetId="2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de de Distribuição de Água"/>
      <sheetName val="Rede Distrib Águ (indice 06-06)"/>
      <sheetName val="Módulo1"/>
    </sheetNames>
    <sheetDataSet>
      <sheetData sheetId="0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41"/>
  <sheetViews>
    <sheetView view="pageBreakPreview" zoomScaleNormal="100" zoomScaleSheetLayoutView="100" workbookViewId="0">
      <selection activeCell="F13" sqref="F13"/>
    </sheetView>
  </sheetViews>
  <sheetFormatPr defaultRowHeight="15" x14ac:dyDescent="0.25"/>
  <cols>
    <col min="2" max="2" width="9.140625" style="494"/>
    <col min="3" max="3" width="12.42578125" customWidth="1"/>
    <col min="4" max="4" width="78.42578125" customWidth="1"/>
    <col min="5" max="5" width="10.140625" customWidth="1"/>
    <col min="6" max="6" width="11.42578125" bestFit="1" customWidth="1"/>
    <col min="7" max="7" width="14.5703125" style="238" customWidth="1"/>
    <col min="8" max="8" width="17" style="238" customWidth="1"/>
    <col min="10" max="10" width="12.140625" customWidth="1"/>
  </cols>
  <sheetData>
    <row r="1" spans="1:10" x14ac:dyDescent="0.25">
      <c r="A1" s="126"/>
      <c r="B1" s="485" t="s">
        <v>0</v>
      </c>
      <c r="C1" s="127"/>
      <c r="D1" s="128"/>
      <c r="E1" s="129"/>
      <c r="F1" s="130"/>
      <c r="G1" s="232"/>
      <c r="H1" s="241"/>
    </row>
    <row r="2" spans="1:10" ht="15" customHeight="1" x14ac:dyDescent="0.25">
      <c r="A2" s="131"/>
      <c r="B2" s="486" t="s">
        <v>1</v>
      </c>
      <c r="C2" s="132"/>
      <c r="D2" s="2"/>
      <c r="E2" s="161"/>
      <c r="F2" s="161"/>
      <c r="G2" s="233"/>
      <c r="H2" s="242"/>
    </row>
    <row r="3" spans="1:10" ht="15" customHeight="1" x14ac:dyDescent="0.25">
      <c r="A3" s="131"/>
      <c r="B3" s="487" t="s">
        <v>105</v>
      </c>
      <c r="C3" s="1"/>
      <c r="D3" s="2"/>
      <c r="F3" s="202"/>
      <c r="G3" s="234"/>
      <c r="H3" s="243"/>
    </row>
    <row r="4" spans="1:10" x14ac:dyDescent="0.25">
      <c r="A4" s="131"/>
      <c r="B4" s="486" t="s">
        <v>104</v>
      </c>
      <c r="C4" s="1"/>
      <c r="D4" s="2"/>
      <c r="E4" s="531" t="s">
        <v>272</v>
      </c>
      <c r="F4" s="531"/>
      <c r="G4" s="542" t="s">
        <v>271</v>
      </c>
      <c r="H4" s="542" t="s">
        <v>303</v>
      </c>
    </row>
    <row r="5" spans="1:10" x14ac:dyDescent="0.25">
      <c r="A5" s="201"/>
      <c r="B5" s="486" t="s">
        <v>310</v>
      </c>
      <c r="C5" s="1"/>
      <c r="D5" s="2"/>
      <c r="E5" s="531"/>
      <c r="F5" s="531"/>
      <c r="G5" s="543"/>
      <c r="H5" s="543"/>
    </row>
    <row r="6" spans="1:10" ht="24.75" customHeight="1" x14ac:dyDescent="0.25">
      <c r="A6" s="160"/>
      <c r="B6" s="486"/>
      <c r="C6" s="1"/>
      <c r="D6" s="2"/>
      <c r="E6" s="162" t="s">
        <v>54</v>
      </c>
      <c r="F6" s="163">
        <v>1.5727</v>
      </c>
      <c r="G6" s="455">
        <v>0.23319999999999999</v>
      </c>
      <c r="H6" s="672">
        <v>44562</v>
      </c>
    </row>
    <row r="7" spans="1:10" ht="16.5" customHeight="1" x14ac:dyDescent="0.25">
      <c r="A7" s="533" t="s">
        <v>2</v>
      </c>
      <c r="B7" s="534" t="s">
        <v>3</v>
      </c>
      <c r="C7" s="536" t="s">
        <v>4</v>
      </c>
      <c r="D7" s="538" t="s">
        <v>5</v>
      </c>
      <c r="E7" s="540" t="s">
        <v>6</v>
      </c>
      <c r="F7" s="532" t="s">
        <v>7</v>
      </c>
      <c r="G7" s="532"/>
      <c r="H7" s="532"/>
      <c r="J7" s="669"/>
    </row>
    <row r="8" spans="1:10" ht="22.5" x14ac:dyDescent="0.25">
      <c r="A8" s="533"/>
      <c r="B8" s="535"/>
      <c r="C8" s="537"/>
      <c r="D8" s="539"/>
      <c r="E8" s="541"/>
      <c r="F8" s="532"/>
      <c r="G8" s="235" t="s">
        <v>273</v>
      </c>
      <c r="H8" s="244" t="s">
        <v>270</v>
      </c>
      <c r="J8" s="670"/>
    </row>
    <row r="9" spans="1:10" x14ac:dyDescent="0.25">
      <c r="A9" s="133" t="s">
        <v>8</v>
      </c>
      <c r="B9" s="488"/>
      <c r="C9" s="210"/>
      <c r="D9" s="3" t="s">
        <v>74</v>
      </c>
      <c r="E9" s="229"/>
      <c r="F9" s="230"/>
      <c r="G9" s="236"/>
      <c r="H9" s="245"/>
      <c r="J9" s="670"/>
    </row>
    <row r="10" spans="1:10" ht="22.5" x14ac:dyDescent="0.25">
      <c r="A10" s="370" t="s">
        <v>9</v>
      </c>
      <c r="B10" s="489">
        <v>20305</v>
      </c>
      <c r="C10" s="4" t="s">
        <v>162</v>
      </c>
      <c r="D10" s="231" t="s">
        <v>145</v>
      </c>
      <c r="E10" s="6" t="s">
        <v>11</v>
      </c>
      <c r="F10" s="284">
        <f>MC!P11</f>
        <v>8</v>
      </c>
      <c r="G10" s="451">
        <f>269.37*(1+($G$6))</f>
        <v>332.18708400000003</v>
      </c>
      <c r="H10" s="246">
        <f>F10*G10</f>
        <v>2657.4966720000002</v>
      </c>
      <c r="J10" s="671"/>
    </row>
    <row r="11" spans="1:10" x14ac:dyDescent="0.25">
      <c r="A11" s="370" t="s">
        <v>51</v>
      </c>
      <c r="B11" s="489">
        <v>41579</v>
      </c>
      <c r="C11" s="4" t="s">
        <v>10</v>
      </c>
      <c r="D11" s="231" t="s">
        <v>108</v>
      </c>
      <c r="E11" s="6" t="s">
        <v>52</v>
      </c>
      <c r="F11" s="251">
        <f>MC!P15</f>
        <v>2</v>
      </c>
      <c r="G11" s="451">
        <v>875.57</v>
      </c>
      <c r="H11" s="246">
        <f t="shared" ref="H11:H13" si="0">F11*G11</f>
        <v>1751.14</v>
      </c>
    </row>
    <row r="12" spans="1:10" x14ac:dyDescent="0.25">
      <c r="A12" s="370" t="s">
        <v>98</v>
      </c>
      <c r="B12" s="489">
        <v>41495</v>
      </c>
      <c r="C12" s="4" t="s">
        <v>10</v>
      </c>
      <c r="D12" s="231" t="s">
        <v>109</v>
      </c>
      <c r="E12" s="6" t="s">
        <v>6</v>
      </c>
      <c r="F12" s="251">
        <f>MC!P19</f>
        <v>1</v>
      </c>
      <c r="G12" s="451">
        <v>1152.33</v>
      </c>
      <c r="H12" s="246">
        <f t="shared" si="0"/>
        <v>1152.33</v>
      </c>
    </row>
    <row r="13" spans="1:10" x14ac:dyDescent="0.25">
      <c r="A13" s="370" t="s">
        <v>287</v>
      </c>
      <c r="B13" s="489"/>
      <c r="C13" s="4" t="s">
        <v>72</v>
      </c>
      <c r="D13" s="484" t="s">
        <v>288</v>
      </c>
      <c r="E13" s="6" t="s">
        <v>52</v>
      </c>
      <c r="F13" s="251">
        <f>MC!P22</f>
        <v>2</v>
      </c>
      <c r="G13" s="451">
        <f>'Comp-01'!J30</f>
        <v>4887.5292279999994</v>
      </c>
      <c r="H13" s="246">
        <f t="shared" si="0"/>
        <v>9775.0584559999988</v>
      </c>
    </row>
    <row r="14" spans="1:10" x14ac:dyDescent="0.25">
      <c r="A14" s="311"/>
      <c r="B14" s="311"/>
      <c r="C14" s="209"/>
      <c r="D14" s="3" t="s">
        <v>12</v>
      </c>
      <c r="E14" s="211"/>
      <c r="F14" s="208"/>
      <c r="G14" s="452"/>
      <c r="H14" s="247">
        <f>SUM(H10:H13)</f>
        <v>15336.025127999999</v>
      </c>
    </row>
    <row r="15" spans="1:10" x14ac:dyDescent="0.25">
      <c r="A15" s="311"/>
      <c r="B15" s="311"/>
      <c r="C15" s="320"/>
      <c r="D15" s="3"/>
      <c r="E15" s="321"/>
      <c r="F15" s="319"/>
      <c r="G15" s="452"/>
      <c r="H15" s="340"/>
    </row>
    <row r="16" spans="1:10" x14ac:dyDescent="0.25">
      <c r="A16" s="344" t="s">
        <v>13</v>
      </c>
      <c r="B16" s="311"/>
      <c r="C16" s="320"/>
      <c r="D16" s="3" t="s">
        <v>106</v>
      </c>
      <c r="E16" s="321"/>
      <c r="F16" s="319"/>
      <c r="G16" s="452"/>
      <c r="H16" s="340"/>
    </row>
    <row r="17" spans="1:8" x14ac:dyDescent="0.25">
      <c r="A17" s="6" t="s">
        <v>14</v>
      </c>
      <c r="B17" s="489">
        <v>42870</v>
      </c>
      <c r="C17" s="4" t="s">
        <v>10</v>
      </c>
      <c r="D17" s="231" t="s">
        <v>107</v>
      </c>
      <c r="E17" s="321" t="s">
        <v>50</v>
      </c>
      <c r="F17" s="251">
        <f>MC!P29</f>
        <v>8.7303160000000002</v>
      </c>
      <c r="G17" s="451">
        <v>282.31</v>
      </c>
      <c r="H17" s="246">
        <f>G17*F17</f>
        <v>2464.65550996</v>
      </c>
    </row>
    <row r="18" spans="1:8" x14ac:dyDescent="0.25">
      <c r="A18" s="6" t="s">
        <v>114</v>
      </c>
      <c r="B18" s="370" t="s">
        <v>112</v>
      </c>
      <c r="C18" s="4" t="s">
        <v>10</v>
      </c>
      <c r="D18" s="231" t="s">
        <v>111</v>
      </c>
      <c r="E18" s="321" t="s">
        <v>11</v>
      </c>
      <c r="F18" s="251">
        <f>MC!P34</f>
        <v>9.49</v>
      </c>
      <c r="G18" s="451">
        <v>24.08</v>
      </c>
      <c r="H18" s="246">
        <f>G18*F18</f>
        <v>228.51919999999998</v>
      </c>
    </row>
    <row r="19" spans="1:8" x14ac:dyDescent="0.25">
      <c r="A19" s="6" t="s">
        <v>115</v>
      </c>
      <c r="B19" s="370" t="s">
        <v>122</v>
      </c>
      <c r="C19" s="4" t="s">
        <v>10</v>
      </c>
      <c r="D19" s="231" t="s">
        <v>123</v>
      </c>
      <c r="E19" s="321" t="s">
        <v>50</v>
      </c>
      <c r="F19" s="251">
        <f>MC!P39</f>
        <v>12.337</v>
      </c>
      <c r="G19" s="451">
        <v>5.47</v>
      </c>
      <c r="H19" s="246">
        <f>G19*F19</f>
        <v>67.48339</v>
      </c>
    </row>
    <row r="20" spans="1:8" ht="22.5" x14ac:dyDescent="0.25">
      <c r="A20" s="6" t="s">
        <v>116</v>
      </c>
      <c r="B20" s="370" t="s">
        <v>119</v>
      </c>
      <c r="C20" s="4" t="s">
        <v>10</v>
      </c>
      <c r="D20" s="231" t="s">
        <v>305</v>
      </c>
      <c r="E20" s="321" t="s">
        <v>120</v>
      </c>
      <c r="F20" s="251">
        <f>MC!P46</f>
        <v>59.3454956</v>
      </c>
      <c r="G20" s="451">
        <f>1.679*(20) + 2.239*(2) + 2.799</f>
        <v>40.856999999999999</v>
      </c>
      <c r="H20" s="246">
        <f>G20*F20</f>
        <v>2424.6789137291998</v>
      </c>
    </row>
    <row r="21" spans="1:8" x14ac:dyDescent="0.25">
      <c r="A21" s="6"/>
      <c r="B21" s="370"/>
      <c r="C21" s="4"/>
      <c r="D21" s="123" t="s">
        <v>15</v>
      </c>
      <c r="E21" s="321"/>
      <c r="F21" s="251"/>
      <c r="G21" s="453"/>
      <c r="H21" s="247">
        <f>SUM(H17:H20)</f>
        <v>5185.3370136891999</v>
      </c>
    </row>
    <row r="22" spans="1:8" x14ac:dyDescent="0.25">
      <c r="A22" s="6"/>
      <c r="B22" s="370"/>
      <c r="C22" s="4"/>
      <c r="D22" s="231"/>
      <c r="E22" s="321"/>
      <c r="F22" s="319"/>
      <c r="G22" s="452"/>
      <c r="H22" s="342"/>
    </row>
    <row r="23" spans="1:8" x14ac:dyDescent="0.25">
      <c r="A23" s="312" t="s">
        <v>16</v>
      </c>
      <c r="B23" s="490"/>
      <c r="C23" s="279"/>
      <c r="D23" s="3" t="s">
        <v>97</v>
      </c>
      <c r="E23" s="321"/>
      <c r="F23" s="319"/>
      <c r="G23" s="452"/>
      <c r="H23" s="342"/>
    </row>
    <row r="24" spans="1:8" x14ac:dyDescent="0.25">
      <c r="A24" s="371" t="s">
        <v>17</v>
      </c>
      <c r="B24" s="491" t="s">
        <v>127</v>
      </c>
      <c r="C24" s="4" t="s">
        <v>10</v>
      </c>
      <c r="D24" s="5" t="s">
        <v>126</v>
      </c>
      <c r="E24" s="321" t="s">
        <v>50</v>
      </c>
      <c r="F24" s="251">
        <f>MC!P52</f>
        <v>13.84188</v>
      </c>
      <c r="G24" s="451">
        <v>79.14</v>
      </c>
      <c r="H24" s="246">
        <f>G24*F24</f>
        <v>1095.4463831999999</v>
      </c>
    </row>
    <row r="25" spans="1:8" x14ac:dyDescent="0.25">
      <c r="A25" s="371" t="s">
        <v>125</v>
      </c>
      <c r="B25" s="489">
        <v>40302</v>
      </c>
      <c r="C25" s="4" t="s">
        <v>10</v>
      </c>
      <c r="D25" s="280" t="s">
        <v>128</v>
      </c>
      <c r="E25" s="321" t="s">
        <v>50</v>
      </c>
      <c r="F25" s="251">
        <f>MC!P57</f>
        <v>4.1525640000000008</v>
      </c>
      <c r="G25" s="451">
        <v>83.3</v>
      </c>
      <c r="H25" s="246">
        <f>G25*F25</f>
        <v>345.90858120000007</v>
      </c>
    </row>
    <row r="26" spans="1:8" x14ac:dyDescent="0.25">
      <c r="A26" s="372"/>
      <c r="B26" s="489"/>
      <c r="C26" s="4"/>
      <c r="D26" s="123" t="s">
        <v>75</v>
      </c>
      <c r="E26" s="321"/>
      <c r="F26" s="251"/>
      <c r="G26" s="453"/>
      <c r="H26" s="247">
        <f>SUM(H24:H25)</f>
        <v>1441.3549644</v>
      </c>
    </row>
    <row r="27" spans="1:8" x14ac:dyDescent="0.25">
      <c r="A27" s="6"/>
      <c r="B27" s="370"/>
      <c r="C27" s="4"/>
      <c r="D27" s="231"/>
      <c r="E27" s="321"/>
      <c r="F27" s="319"/>
      <c r="G27" s="452"/>
      <c r="H27" s="342"/>
    </row>
    <row r="28" spans="1:8" x14ac:dyDescent="0.25">
      <c r="A28" s="296" t="s">
        <v>134</v>
      </c>
      <c r="B28" s="370"/>
      <c r="C28" s="4"/>
      <c r="D28" s="123" t="s">
        <v>77</v>
      </c>
      <c r="E28" s="321"/>
      <c r="F28" s="319"/>
      <c r="G28" s="452"/>
      <c r="H28" s="342"/>
    </row>
    <row r="29" spans="1:8" ht="33.75" x14ac:dyDescent="0.25">
      <c r="A29" s="373" t="s">
        <v>135</v>
      </c>
      <c r="B29" s="370"/>
      <c r="C29" s="4" t="s">
        <v>146</v>
      </c>
      <c r="D29" s="231" t="s">
        <v>309</v>
      </c>
      <c r="E29" s="321" t="s">
        <v>18</v>
      </c>
      <c r="F29" s="251">
        <f>MC!P63</f>
        <v>20.6952</v>
      </c>
      <c r="G29" s="451">
        <f>'Comp-02'!J41</f>
        <v>673.15455199999997</v>
      </c>
      <c r="H29" s="246">
        <f>G29*F29</f>
        <v>13931.068084550399</v>
      </c>
    </row>
    <row r="30" spans="1:8" ht="22.5" x14ac:dyDescent="0.25">
      <c r="A30" s="373" t="s">
        <v>136</v>
      </c>
      <c r="B30" s="4" t="s">
        <v>103</v>
      </c>
      <c r="C30" s="4" t="s">
        <v>162</v>
      </c>
      <c r="D30" s="231" t="s">
        <v>101</v>
      </c>
      <c r="E30" s="321" t="s">
        <v>50</v>
      </c>
      <c r="F30" s="251">
        <f>MC!P68</f>
        <v>0.74533199999999999</v>
      </c>
      <c r="G30" s="451">
        <f>538.04*(1+($G$6))</f>
        <v>663.51092800000004</v>
      </c>
      <c r="H30" s="246">
        <f>G30*F30</f>
        <v>494.53592698809604</v>
      </c>
    </row>
    <row r="31" spans="1:8" ht="22.5" x14ac:dyDescent="0.25">
      <c r="A31" s="373" t="s">
        <v>139</v>
      </c>
      <c r="B31" s="370" t="s">
        <v>137</v>
      </c>
      <c r="C31" s="4" t="s">
        <v>10</v>
      </c>
      <c r="D31" s="231" t="s">
        <v>138</v>
      </c>
      <c r="E31" s="321" t="s">
        <v>11</v>
      </c>
      <c r="F31" s="251">
        <f>MC!P73</f>
        <v>26.514240000000001</v>
      </c>
      <c r="G31" s="451">
        <v>143.02000000000001</v>
      </c>
      <c r="H31" s="246">
        <f>G31*F31</f>
        <v>3792.0666048000003</v>
      </c>
    </row>
    <row r="32" spans="1:8" x14ac:dyDescent="0.25">
      <c r="A32" s="373" t="s">
        <v>140</v>
      </c>
      <c r="B32" s="370" t="s">
        <v>307</v>
      </c>
      <c r="C32" s="4" t="s">
        <v>10</v>
      </c>
      <c r="D32" s="231" t="s">
        <v>306</v>
      </c>
      <c r="E32" s="211" t="s">
        <v>50</v>
      </c>
      <c r="F32" s="251">
        <f>MC!P78</f>
        <v>8.6919839999999979</v>
      </c>
      <c r="G32" s="451">
        <v>560.09</v>
      </c>
      <c r="H32" s="246">
        <f>G32*F32</f>
        <v>4868.2933185599995</v>
      </c>
    </row>
    <row r="33" spans="1:8" ht="22.5" x14ac:dyDescent="0.25">
      <c r="A33" s="373" t="s">
        <v>142</v>
      </c>
      <c r="B33" s="370"/>
      <c r="C33" s="4" t="s">
        <v>283</v>
      </c>
      <c r="D33" s="231" t="s">
        <v>279</v>
      </c>
      <c r="E33" s="321" t="s">
        <v>96</v>
      </c>
      <c r="F33" s="251">
        <f>MC!P82</f>
        <v>1</v>
      </c>
      <c r="G33" s="451">
        <f>'Comp-03'!K64</f>
        <v>21062.427067999997</v>
      </c>
      <c r="H33" s="246">
        <f>G33*F33</f>
        <v>21062.427067999997</v>
      </c>
    </row>
    <row r="34" spans="1:8" x14ac:dyDescent="0.25">
      <c r="A34" s="373" t="s">
        <v>144</v>
      </c>
      <c r="B34" s="4" t="s">
        <v>100</v>
      </c>
      <c r="C34" s="4" t="s">
        <v>10</v>
      </c>
      <c r="D34" s="5" t="s">
        <v>99</v>
      </c>
      <c r="E34" s="6" t="s">
        <v>18</v>
      </c>
      <c r="F34" s="7">
        <f>MC!P86</f>
        <v>9.3493999999999993</v>
      </c>
      <c r="G34" s="451">
        <v>19.760000000000002</v>
      </c>
      <c r="H34" s="246">
        <f>G34*F34</f>
        <v>184.74414400000001</v>
      </c>
    </row>
    <row r="35" spans="1:8" x14ac:dyDescent="0.25">
      <c r="A35" s="296"/>
      <c r="B35" s="296"/>
      <c r="C35" s="297"/>
      <c r="D35" s="123" t="s">
        <v>143</v>
      </c>
      <c r="E35" s="124"/>
      <c r="F35" s="125"/>
      <c r="G35" s="451"/>
      <c r="H35" s="247">
        <f>SUM(H29:H34)</f>
        <v>44333.135146898487</v>
      </c>
    </row>
    <row r="36" spans="1:8" x14ac:dyDescent="0.25">
      <c r="A36" s="296"/>
      <c r="B36" s="296"/>
      <c r="C36" s="297"/>
      <c r="D36" s="123"/>
      <c r="E36" s="124"/>
      <c r="F36" s="125"/>
      <c r="G36" s="237"/>
      <c r="H36" s="295"/>
    </row>
    <row r="37" spans="1:8" x14ac:dyDescent="0.25">
      <c r="A37" s="134" t="s">
        <v>19</v>
      </c>
      <c r="B37" s="8"/>
      <c r="C37" s="9"/>
      <c r="D37" s="8"/>
      <c r="E37" s="9"/>
      <c r="F37" s="8"/>
      <c r="G37" s="454"/>
      <c r="H37" s="248">
        <f>H35+H26+H21+H14</f>
        <v>66295.852252987679</v>
      </c>
    </row>
    <row r="38" spans="1:8" x14ac:dyDescent="0.25">
      <c r="A38" s="135"/>
      <c r="B38" s="492"/>
      <c r="C38" s="136"/>
      <c r="D38" s="136"/>
      <c r="E38" s="136"/>
      <c r="F38" s="136"/>
      <c r="G38" s="239"/>
      <c r="H38" s="249"/>
    </row>
    <row r="39" spans="1:8" x14ac:dyDescent="0.25">
      <c r="A39" s="135"/>
      <c r="B39" s="492"/>
      <c r="C39" s="136"/>
      <c r="D39" s="136"/>
      <c r="E39" s="136"/>
      <c r="F39" s="136"/>
      <c r="G39" s="239"/>
      <c r="H39" s="249"/>
    </row>
    <row r="40" spans="1:8" x14ac:dyDescent="0.25">
      <c r="A40" s="135"/>
      <c r="B40" s="492"/>
      <c r="C40" s="136"/>
      <c r="D40" s="136"/>
      <c r="E40" s="136"/>
      <c r="F40" s="136"/>
      <c r="G40" s="239"/>
      <c r="H40" s="249"/>
    </row>
    <row r="41" spans="1:8" ht="15.75" thickBot="1" x14ac:dyDescent="0.3">
      <c r="A41" s="137"/>
      <c r="B41" s="493"/>
      <c r="C41" s="138"/>
      <c r="D41" s="138"/>
      <c r="E41" s="138"/>
      <c r="F41" s="138"/>
      <c r="G41" s="240"/>
      <c r="H41" s="250"/>
    </row>
  </sheetData>
  <mergeCells count="10">
    <mergeCell ref="E4:F5"/>
    <mergeCell ref="G7:H7"/>
    <mergeCell ref="A7:A8"/>
    <mergeCell ref="B7:B8"/>
    <mergeCell ref="C7:C8"/>
    <mergeCell ref="D7:D8"/>
    <mergeCell ref="E7:E8"/>
    <mergeCell ref="F7:F8"/>
    <mergeCell ref="G4:G5"/>
    <mergeCell ref="H4:H5"/>
  </mergeCells>
  <phoneticPr fontId="37" type="noConversion"/>
  <printOptions gridLines="1"/>
  <pageMargins left="0.7" right="0.7" top="0.75" bottom="0.75" header="0.3" footer="0.3"/>
  <pageSetup paperSize="9" scale="80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89"/>
  <sheetViews>
    <sheetView tabSelected="1" view="pageBreakPreview" zoomScale="70" zoomScaleNormal="70" zoomScaleSheetLayoutView="70" workbookViewId="0">
      <pane ySplit="7" topLeftCell="A47" activePane="bottomLeft" state="frozen"/>
      <selection sqref="A1:XFD1048576"/>
      <selection pane="bottomLeft" activeCell="B65" sqref="B65"/>
    </sheetView>
  </sheetViews>
  <sheetFormatPr defaultColWidth="10.28515625" defaultRowHeight="19.5" x14ac:dyDescent="0.25"/>
  <cols>
    <col min="1" max="1" width="14.7109375" style="94" customWidth="1"/>
    <col min="2" max="2" width="99.140625" style="95" customWidth="1"/>
    <col min="3" max="3" width="8.5703125" style="96" customWidth="1"/>
    <col min="4" max="4" width="2.140625" style="42" customWidth="1"/>
    <col min="5" max="5" width="6.42578125" style="96" bestFit="1" customWidth="1"/>
    <col min="6" max="6" width="8.28515625" style="97" customWidth="1"/>
    <col min="7" max="7" width="2.7109375" style="42" bestFit="1" customWidth="1"/>
    <col min="8" max="8" width="6.85546875" style="98" customWidth="1"/>
    <col min="9" max="9" width="11" style="99" bestFit="1" customWidth="1"/>
    <col min="10" max="10" width="13.42578125" style="100" customWidth="1"/>
    <col min="11" max="11" width="10.5703125" style="101" customWidth="1"/>
    <col min="12" max="12" width="19.85546875" style="101" bestFit="1" customWidth="1"/>
    <col min="13" max="13" width="13.7109375" style="101" customWidth="1"/>
    <col min="14" max="15" width="13" style="101" customWidth="1"/>
    <col min="16" max="16" width="14" style="101" customWidth="1"/>
    <col min="17" max="17" width="9.7109375" style="121" customWidth="1"/>
    <col min="18" max="18" width="10.28515625" style="42"/>
    <col min="19" max="19" width="13" style="42" bestFit="1" customWidth="1"/>
    <col min="20" max="20" width="13.42578125" style="42" bestFit="1" customWidth="1"/>
    <col min="21" max="21" width="12" style="42" bestFit="1" customWidth="1"/>
    <col min="22" max="22" width="12.7109375" style="42" bestFit="1" customWidth="1"/>
    <col min="23" max="23" width="10.28515625" style="42"/>
    <col min="24" max="24" width="11.5703125" style="42" bestFit="1" customWidth="1"/>
    <col min="25" max="16384" width="10.28515625" style="42"/>
  </cols>
  <sheetData>
    <row r="1" spans="1:38" s="20" customFormat="1" ht="18" x14ac:dyDescent="0.25">
      <c r="A1" s="10"/>
      <c r="B1" s="292" t="s">
        <v>0</v>
      </c>
      <c r="C1" s="11"/>
      <c r="D1" s="12"/>
      <c r="E1" s="13"/>
      <c r="F1" s="14"/>
      <c r="G1" s="14"/>
      <c r="H1" s="14"/>
      <c r="I1" s="15"/>
      <c r="J1" s="16"/>
      <c r="K1" s="17"/>
      <c r="L1" s="16"/>
      <c r="M1" s="17"/>
      <c r="N1" s="17"/>
      <c r="O1" s="17"/>
      <c r="P1" s="17"/>
      <c r="Q1" s="18"/>
      <c r="R1" s="19"/>
      <c r="S1" s="19"/>
      <c r="T1" s="19"/>
      <c r="U1" s="19"/>
      <c r="V1" s="19"/>
      <c r="W1" s="19"/>
      <c r="X1" s="19"/>
      <c r="Y1" s="19"/>
      <c r="Z1" s="19"/>
      <c r="AA1" s="19"/>
      <c r="AB1" s="19"/>
      <c r="AC1" s="19"/>
      <c r="AD1" s="19"/>
      <c r="AE1" s="19"/>
      <c r="AF1" s="19"/>
      <c r="AG1" s="19"/>
      <c r="AH1" s="19"/>
      <c r="AI1" s="19"/>
      <c r="AJ1" s="19"/>
      <c r="AK1" s="19"/>
      <c r="AL1" s="19"/>
    </row>
    <row r="2" spans="1:38" s="20" customFormat="1" ht="18" x14ac:dyDescent="0.25">
      <c r="A2" s="21"/>
      <c r="B2" s="292" t="s">
        <v>1</v>
      </c>
      <c r="C2" s="22"/>
      <c r="D2" s="23"/>
      <c r="E2" s="24"/>
      <c r="F2" s="25"/>
      <c r="G2" s="25"/>
      <c r="H2" s="25"/>
      <c r="I2" s="26"/>
      <c r="J2" s="27"/>
      <c r="K2" s="28"/>
      <c r="L2" s="28"/>
      <c r="M2" s="28"/>
      <c r="N2" s="28"/>
      <c r="O2" s="28"/>
      <c r="P2" s="28"/>
      <c r="Q2" s="29"/>
      <c r="R2" s="19"/>
      <c r="S2" s="19"/>
      <c r="T2" s="19"/>
      <c r="U2" s="19"/>
      <c r="V2" s="19"/>
      <c r="W2" s="19"/>
      <c r="X2" s="19"/>
      <c r="Y2" s="19"/>
      <c r="Z2" s="19"/>
      <c r="AA2" s="19"/>
      <c r="AB2" s="19"/>
      <c r="AC2" s="19"/>
      <c r="AD2" s="19"/>
      <c r="AE2" s="19"/>
      <c r="AF2" s="19"/>
      <c r="AG2" s="19"/>
      <c r="AH2" s="19"/>
      <c r="AI2" s="19"/>
      <c r="AJ2" s="19"/>
      <c r="AK2" s="19"/>
      <c r="AL2" s="19"/>
    </row>
    <row r="3" spans="1:38" s="35" customFormat="1" ht="15.75" x14ac:dyDescent="0.25">
      <c r="A3" s="30"/>
      <c r="B3" s="293" t="s">
        <v>105</v>
      </c>
      <c r="C3" s="31"/>
      <c r="D3" s="32"/>
      <c r="E3" s="32"/>
      <c r="F3" s="32"/>
      <c r="G3" s="32"/>
      <c r="H3" s="32"/>
      <c r="I3" s="33"/>
      <c r="J3" s="27"/>
      <c r="K3" s="28"/>
      <c r="L3" s="28"/>
      <c r="M3" s="28"/>
      <c r="N3" s="28"/>
      <c r="O3" s="28"/>
      <c r="P3" s="28"/>
      <c r="Q3" s="29"/>
      <c r="R3" s="34"/>
      <c r="S3" s="34"/>
      <c r="T3" s="34"/>
      <c r="U3" s="34"/>
      <c r="V3" s="34"/>
      <c r="W3" s="34"/>
      <c r="X3" s="34"/>
      <c r="Y3" s="34"/>
      <c r="Z3" s="34"/>
      <c r="AA3" s="34"/>
      <c r="AB3" s="34"/>
      <c r="AC3" s="34"/>
      <c r="AD3" s="34"/>
      <c r="AE3" s="34"/>
      <c r="AF3" s="34"/>
      <c r="AG3" s="34"/>
      <c r="AH3" s="34"/>
      <c r="AI3" s="34"/>
      <c r="AJ3" s="34"/>
      <c r="AK3" s="34"/>
      <c r="AL3" s="34"/>
    </row>
    <row r="4" spans="1:38" s="35" customFormat="1" ht="15.75" x14ac:dyDescent="0.25">
      <c r="A4" s="30"/>
      <c r="B4" s="294" t="s">
        <v>104</v>
      </c>
      <c r="C4" s="36"/>
      <c r="D4" s="37"/>
      <c r="E4" s="37"/>
      <c r="F4" s="37"/>
      <c r="G4" s="37"/>
      <c r="H4" s="37"/>
      <c r="I4" s="38"/>
      <c r="J4" s="39"/>
      <c r="K4" s="28"/>
      <c r="L4" s="28"/>
      <c r="M4" s="28"/>
      <c r="N4" s="28"/>
      <c r="O4" s="28"/>
      <c r="P4" s="28"/>
      <c r="Q4" s="40"/>
      <c r="R4" s="34"/>
      <c r="S4" s="34"/>
      <c r="T4" s="34"/>
      <c r="U4" s="34"/>
      <c r="V4" s="34"/>
      <c r="W4" s="34"/>
      <c r="X4" s="34"/>
      <c r="Y4" s="34"/>
      <c r="Z4" s="34"/>
      <c r="AA4" s="34"/>
      <c r="AB4" s="34"/>
      <c r="AC4" s="34"/>
      <c r="AD4" s="34"/>
      <c r="AE4" s="34"/>
      <c r="AF4" s="34"/>
      <c r="AG4" s="34"/>
      <c r="AH4" s="34"/>
      <c r="AI4" s="34"/>
      <c r="AJ4" s="34"/>
      <c r="AK4" s="34"/>
      <c r="AL4" s="34"/>
    </row>
    <row r="5" spans="1:38" s="35" customFormat="1" ht="15.75" x14ac:dyDescent="0.25">
      <c r="A5" s="30"/>
      <c r="B5" s="294" t="s">
        <v>310</v>
      </c>
      <c r="C5" s="36"/>
      <c r="D5" s="37"/>
      <c r="E5" s="37"/>
      <c r="F5" s="37"/>
      <c r="G5" s="37"/>
      <c r="H5" s="37"/>
      <c r="I5" s="38"/>
      <c r="J5" s="39"/>
      <c r="K5" s="28"/>
      <c r="L5" s="28"/>
      <c r="M5" s="28"/>
      <c r="N5" s="28"/>
      <c r="O5" s="28"/>
      <c r="P5" s="28"/>
      <c r="Q5" s="40"/>
      <c r="R5" s="34"/>
      <c r="S5" s="34"/>
      <c r="T5" s="34"/>
      <c r="U5" s="34"/>
      <c r="V5" s="34"/>
      <c r="W5" s="34"/>
      <c r="X5" s="34"/>
      <c r="Y5" s="34"/>
      <c r="Z5" s="34"/>
      <c r="AA5" s="34"/>
      <c r="AB5" s="34"/>
      <c r="AC5" s="34"/>
      <c r="AD5" s="34"/>
      <c r="AE5" s="34"/>
      <c r="AF5" s="34"/>
      <c r="AG5" s="34"/>
      <c r="AH5" s="34"/>
      <c r="AI5" s="34"/>
      <c r="AJ5" s="34"/>
      <c r="AK5" s="34"/>
      <c r="AL5" s="34"/>
    </row>
    <row r="6" spans="1:38" x14ac:dyDescent="0.25">
      <c r="A6" s="544" t="s">
        <v>20</v>
      </c>
      <c r="B6" s="545" t="s">
        <v>21</v>
      </c>
      <c r="C6" s="545" t="s">
        <v>22</v>
      </c>
      <c r="D6" s="545"/>
      <c r="E6" s="545"/>
      <c r="F6" s="545"/>
      <c r="G6" s="545"/>
      <c r="H6" s="545"/>
      <c r="I6" s="545" t="s">
        <v>23</v>
      </c>
      <c r="J6" s="549" t="s">
        <v>24</v>
      </c>
      <c r="K6" s="41" t="s">
        <v>25</v>
      </c>
      <c r="L6" s="41" t="s">
        <v>26</v>
      </c>
      <c r="M6" s="41" t="s">
        <v>27</v>
      </c>
      <c r="N6" s="41" t="s">
        <v>28</v>
      </c>
      <c r="O6" s="41" t="s">
        <v>29</v>
      </c>
      <c r="P6" s="547" t="s">
        <v>30</v>
      </c>
      <c r="Q6" s="545" t="s">
        <v>31</v>
      </c>
    </row>
    <row r="7" spans="1:38" x14ac:dyDescent="0.25">
      <c r="A7" s="544"/>
      <c r="B7" s="545"/>
      <c r="C7" s="545" t="s">
        <v>32</v>
      </c>
      <c r="D7" s="545"/>
      <c r="E7" s="545"/>
      <c r="F7" s="546" t="s">
        <v>33</v>
      </c>
      <c r="G7" s="545"/>
      <c r="H7" s="545"/>
      <c r="I7" s="545"/>
      <c r="J7" s="549"/>
      <c r="K7" s="43" t="s">
        <v>34</v>
      </c>
      <c r="L7" s="43" t="s">
        <v>34</v>
      </c>
      <c r="M7" s="43" t="s">
        <v>34</v>
      </c>
      <c r="N7" s="43" t="s">
        <v>35</v>
      </c>
      <c r="O7" s="43" t="s">
        <v>36</v>
      </c>
      <c r="P7" s="548"/>
      <c r="Q7" s="545"/>
    </row>
    <row r="8" spans="1:38" s="53" customFormat="1" ht="18" customHeight="1" x14ac:dyDescent="0.25">
      <c r="A8" s="289" t="s">
        <v>8</v>
      </c>
      <c r="B8" s="287" t="s">
        <v>73</v>
      </c>
      <c r="C8" s="44"/>
      <c r="D8" s="45"/>
      <c r="E8" s="46"/>
      <c r="F8" s="44"/>
      <c r="G8" s="47"/>
      <c r="H8" s="46"/>
      <c r="I8" s="48"/>
      <c r="J8" s="49"/>
      <c r="K8" s="50"/>
      <c r="L8" s="51"/>
      <c r="M8" s="51"/>
      <c r="N8" s="51"/>
      <c r="O8" s="51"/>
      <c r="P8" s="51"/>
      <c r="Q8" s="52"/>
    </row>
    <row r="9" spans="1:38" s="53" customFormat="1" ht="18" customHeight="1" x14ac:dyDescent="0.25">
      <c r="A9" s="290" t="s">
        <v>9</v>
      </c>
      <c r="B9" s="286" t="s">
        <v>145</v>
      </c>
      <c r="C9" s="216"/>
      <c r="D9" s="217"/>
      <c r="E9" s="218"/>
      <c r="F9" s="216"/>
      <c r="G9" s="219"/>
      <c r="H9" s="218"/>
      <c r="I9" s="220"/>
      <c r="J9" s="221"/>
      <c r="K9" s="222"/>
      <c r="L9" s="223"/>
      <c r="M9" s="223"/>
      <c r="N9" s="223"/>
      <c r="O9" s="223"/>
      <c r="P9" s="223"/>
      <c r="Q9" s="224"/>
    </row>
    <row r="10" spans="1:38" s="53" customFormat="1" ht="18" customHeight="1" x14ac:dyDescent="0.25">
      <c r="A10" s="290"/>
      <c r="B10" s="286"/>
      <c r="C10" s="216"/>
      <c r="D10" s="217"/>
      <c r="E10" s="218"/>
      <c r="F10" s="216"/>
      <c r="G10" s="219"/>
      <c r="H10" s="218"/>
      <c r="I10" s="220"/>
      <c r="J10" s="221"/>
      <c r="K10" s="281">
        <v>4</v>
      </c>
      <c r="L10" s="282">
        <v>2</v>
      </c>
      <c r="M10" s="282"/>
      <c r="N10" s="282">
        <f>K10*L10</f>
        <v>8</v>
      </c>
      <c r="O10" s="282"/>
      <c r="P10" s="282">
        <f>N10</f>
        <v>8</v>
      </c>
      <c r="Q10" s="283"/>
    </row>
    <row r="11" spans="1:38" s="53" customFormat="1" ht="18" customHeight="1" x14ac:dyDescent="0.25">
      <c r="A11" s="214"/>
      <c r="B11" s="227" t="s">
        <v>37</v>
      </c>
      <c r="C11" s="72"/>
      <c r="D11" s="73"/>
      <c r="E11" s="74"/>
      <c r="F11" s="72"/>
      <c r="G11" s="75"/>
      <c r="H11" s="74"/>
      <c r="I11" s="76"/>
      <c r="J11" s="77"/>
      <c r="K11" s="78"/>
      <c r="L11" s="79"/>
      <c r="M11" s="79"/>
      <c r="N11" s="79"/>
      <c r="O11" s="79"/>
      <c r="P11" s="79">
        <f>P10</f>
        <v>8</v>
      </c>
      <c r="Q11" s="118" t="s">
        <v>11</v>
      </c>
    </row>
    <row r="12" spans="1:38" s="53" customFormat="1" ht="18" customHeight="1" x14ac:dyDescent="0.25">
      <c r="A12" s="214"/>
      <c r="B12" s="215"/>
      <c r="C12" s="216"/>
      <c r="D12" s="217"/>
      <c r="E12" s="218"/>
      <c r="F12" s="216"/>
      <c r="G12" s="219"/>
      <c r="H12" s="218"/>
      <c r="I12" s="220"/>
      <c r="J12" s="221"/>
      <c r="K12" s="222"/>
      <c r="L12" s="223"/>
      <c r="M12" s="223"/>
      <c r="N12" s="223"/>
      <c r="O12" s="223"/>
      <c r="P12" s="223"/>
      <c r="Q12" s="224"/>
    </row>
    <row r="13" spans="1:38" s="53" customFormat="1" x14ac:dyDescent="0.25">
      <c r="A13" s="290" t="s">
        <v>51</v>
      </c>
      <c r="B13" s="286" t="s">
        <v>108</v>
      </c>
      <c r="C13" s="54"/>
      <c r="D13" s="55"/>
      <c r="E13" s="56"/>
      <c r="F13" s="57"/>
      <c r="G13" s="55"/>
      <c r="H13" s="56"/>
      <c r="I13" s="58"/>
      <c r="J13" s="59"/>
      <c r="K13" s="60"/>
      <c r="L13" s="61"/>
      <c r="M13" s="61"/>
      <c r="N13" s="61"/>
      <c r="O13" s="61"/>
      <c r="P13" s="61"/>
      <c r="Q13" s="62"/>
    </row>
    <row r="14" spans="1:38" s="53" customFormat="1" ht="18" customHeight="1" x14ac:dyDescent="0.25">
      <c r="A14" s="225"/>
      <c r="B14" s="288"/>
      <c r="C14" s="63"/>
      <c r="D14" s="64"/>
      <c r="E14" s="65"/>
      <c r="F14" s="63"/>
      <c r="G14" s="66"/>
      <c r="H14" s="65"/>
      <c r="I14" s="67"/>
      <c r="J14" s="68">
        <v>2</v>
      </c>
      <c r="K14" s="69"/>
      <c r="L14" s="70"/>
      <c r="M14" s="70"/>
      <c r="N14" s="70"/>
      <c r="O14" s="70"/>
      <c r="P14" s="70">
        <f>J14</f>
        <v>2</v>
      </c>
      <c r="Q14" s="71"/>
    </row>
    <row r="15" spans="1:38" s="53" customFormat="1" ht="18" customHeight="1" x14ac:dyDescent="0.25">
      <c r="A15" s="303"/>
      <c r="B15" s="304" t="s">
        <v>37</v>
      </c>
      <c r="C15" s="72"/>
      <c r="D15" s="73"/>
      <c r="E15" s="74"/>
      <c r="F15" s="72"/>
      <c r="G15" s="75"/>
      <c r="H15" s="74"/>
      <c r="I15" s="76"/>
      <c r="J15" s="77"/>
      <c r="K15" s="78"/>
      <c r="L15" s="79"/>
      <c r="M15" s="79"/>
      <c r="N15" s="79"/>
      <c r="O15" s="79"/>
      <c r="P15" s="79">
        <f>P14</f>
        <v>2</v>
      </c>
      <c r="Q15" s="118" t="s">
        <v>52</v>
      </c>
    </row>
    <row r="16" spans="1:38" s="53" customFormat="1" x14ac:dyDescent="0.25">
      <c r="A16" s="291"/>
      <c r="B16" s="306"/>
      <c r="C16" s="213"/>
      <c r="D16" s="302"/>
      <c r="E16" s="305"/>
      <c r="F16" s="302"/>
      <c r="G16" s="302"/>
      <c r="H16" s="302"/>
      <c r="I16" s="213"/>
      <c r="J16" s="308"/>
      <c r="K16" s="308"/>
      <c r="L16" s="308"/>
      <c r="M16" s="308"/>
      <c r="N16" s="309"/>
      <c r="O16" s="81"/>
      <c r="P16" s="308"/>
      <c r="Q16" s="213"/>
    </row>
    <row r="17" spans="1:19" s="53" customFormat="1" x14ac:dyDescent="0.25">
      <c r="A17" s="290" t="s">
        <v>98</v>
      </c>
      <c r="B17" s="286" t="s">
        <v>109</v>
      </c>
      <c r="C17" s="54"/>
      <c r="D17" s="55"/>
      <c r="E17" s="56"/>
      <c r="F17" s="57"/>
      <c r="G17" s="55"/>
      <c r="H17" s="56"/>
      <c r="I17" s="58"/>
      <c r="J17" s="59"/>
      <c r="K17" s="60"/>
      <c r="L17" s="61"/>
      <c r="M17" s="61"/>
      <c r="N17" s="61"/>
      <c r="O17" s="61"/>
      <c r="P17" s="61"/>
      <c r="Q17" s="62"/>
    </row>
    <row r="18" spans="1:19" s="53" customFormat="1" ht="18" customHeight="1" x14ac:dyDescent="0.25">
      <c r="A18" s="225"/>
      <c r="B18" s="226"/>
      <c r="C18" s="63"/>
      <c r="D18" s="64"/>
      <c r="E18" s="65"/>
      <c r="F18" s="63"/>
      <c r="G18" s="66"/>
      <c r="H18" s="65"/>
      <c r="I18" s="67"/>
      <c r="J18" s="68">
        <v>1</v>
      </c>
      <c r="K18" s="69"/>
      <c r="L18" s="70"/>
      <c r="M18" s="70"/>
      <c r="N18" s="70"/>
      <c r="O18" s="70"/>
      <c r="P18" s="70">
        <f>J18</f>
        <v>1</v>
      </c>
      <c r="Q18" s="71"/>
    </row>
    <row r="19" spans="1:19" s="53" customFormat="1" ht="18" customHeight="1" x14ac:dyDescent="0.25">
      <c r="A19" s="228"/>
      <c r="B19" s="310" t="s">
        <v>37</v>
      </c>
      <c r="C19" s="72"/>
      <c r="D19" s="73"/>
      <c r="E19" s="74"/>
      <c r="F19" s="72"/>
      <c r="G19" s="75"/>
      <c r="H19" s="74"/>
      <c r="I19" s="76"/>
      <c r="J19" s="77"/>
      <c r="K19" s="78"/>
      <c r="L19" s="79"/>
      <c r="M19" s="79"/>
      <c r="N19" s="79"/>
      <c r="O19" s="79"/>
      <c r="P19" s="79">
        <f>P18</f>
        <v>1</v>
      </c>
      <c r="Q19" s="118" t="s">
        <v>96</v>
      </c>
    </row>
    <row r="20" spans="1:19" s="53" customFormat="1" ht="18" customHeight="1" x14ac:dyDescent="0.25">
      <c r="A20" s="290" t="s">
        <v>98</v>
      </c>
      <c r="B20" s="286" t="s">
        <v>288</v>
      </c>
      <c r="C20" s="54"/>
      <c r="D20" s="55"/>
      <c r="E20" s="56"/>
      <c r="F20" s="57"/>
      <c r="G20" s="55"/>
      <c r="H20" s="56"/>
      <c r="I20" s="58"/>
      <c r="J20" s="59"/>
      <c r="K20" s="60"/>
      <c r="L20" s="61"/>
      <c r="M20" s="61"/>
      <c r="N20" s="61"/>
      <c r="O20" s="61"/>
      <c r="P20" s="61"/>
      <c r="Q20" s="62"/>
    </row>
    <row r="21" spans="1:19" s="53" customFormat="1" ht="18" customHeight="1" x14ac:dyDescent="0.25">
      <c r="A21" s="225"/>
      <c r="B21" s="226"/>
      <c r="C21" s="63"/>
      <c r="D21" s="64"/>
      <c r="E21" s="65"/>
      <c r="F21" s="63"/>
      <c r="G21" s="66"/>
      <c r="H21" s="65"/>
      <c r="I21" s="67"/>
      <c r="J21" s="68">
        <v>2</v>
      </c>
      <c r="K21" s="69"/>
      <c r="L21" s="70"/>
      <c r="M21" s="70"/>
      <c r="N21" s="70"/>
      <c r="O21" s="70"/>
      <c r="P21" s="70">
        <f>J21</f>
        <v>2</v>
      </c>
      <c r="Q21" s="71"/>
    </row>
    <row r="22" spans="1:19" s="53" customFormat="1" ht="18" customHeight="1" x14ac:dyDescent="0.25">
      <c r="A22" s="228"/>
      <c r="B22" s="310" t="s">
        <v>37</v>
      </c>
      <c r="C22" s="72"/>
      <c r="D22" s="73"/>
      <c r="E22" s="74"/>
      <c r="F22" s="72"/>
      <c r="G22" s="75"/>
      <c r="H22" s="74"/>
      <c r="I22" s="76"/>
      <c r="J22" s="77"/>
      <c r="K22" s="78"/>
      <c r="L22" s="79"/>
      <c r="M22" s="79"/>
      <c r="N22" s="79"/>
      <c r="O22" s="79"/>
      <c r="P22" s="79">
        <f>P21</f>
        <v>2</v>
      </c>
      <c r="Q22" s="118" t="s">
        <v>96</v>
      </c>
    </row>
    <row r="23" spans="1:19" s="53" customFormat="1" ht="18" customHeight="1" x14ac:dyDescent="0.25">
      <c r="A23" s="228"/>
      <c r="B23" s="226"/>
      <c r="C23" s="89"/>
      <c r="D23" s="90"/>
      <c r="E23" s="91"/>
      <c r="F23" s="89"/>
      <c r="G23" s="92"/>
      <c r="H23" s="91"/>
      <c r="I23" s="93"/>
      <c r="J23" s="253"/>
      <c r="K23" s="254"/>
      <c r="L23" s="255"/>
      <c r="M23" s="255"/>
      <c r="N23" s="255"/>
      <c r="O23" s="255"/>
      <c r="P23" s="255"/>
      <c r="Q23" s="122"/>
    </row>
    <row r="24" spans="1:19" s="53" customFormat="1" ht="18" customHeight="1" x14ac:dyDescent="0.25">
      <c r="A24" s="350" t="s">
        <v>13</v>
      </c>
      <c r="B24" s="348" t="s">
        <v>106</v>
      </c>
      <c r="C24" s="89"/>
      <c r="D24" s="90"/>
      <c r="E24" s="91"/>
      <c r="F24" s="89"/>
      <c r="G24" s="92"/>
      <c r="H24" s="91"/>
      <c r="I24" s="93"/>
      <c r="J24" s="253"/>
      <c r="K24" s="254"/>
      <c r="L24" s="255"/>
      <c r="M24" s="255"/>
      <c r="N24" s="255"/>
      <c r="O24" s="255"/>
      <c r="P24" s="255"/>
      <c r="Q24" s="122"/>
    </row>
    <row r="25" spans="1:19" s="53" customFormat="1" ht="18" customHeight="1" x14ac:dyDescent="0.25">
      <c r="A25" s="307" t="s">
        <v>14</v>
      </c>
      <c r="B25" s="285" t="s">
        <v>107</v>
      </c>
      <c r="C25" s="89"/>
      <c r="D25" s="90"/>
      <c r="E25" s="91"/>
      <c r="F25" s="89"/>
      <c r="G25" s="92"/>
      <c r="H25" s="91"/>
      <c r="I25" s="93"/>
      <c r="J25" s="253"/>
      <c r="K25" s="254"/>
      <c r="L25" s="255"/>
      <c r="M25" s="255"/>
      <c r="N25" s="255"/>
      <c r="O25" s="255"/>
      <c r="P25" s="255"/>
      <c r="Q25" s="122"/>
    </row>
    <row r="26" spans="1:19" s="53" customFormat="1" ht="18" customHeight="1" x14ac:dyDescent="0.25">
      <c r="A26" s="307"/>
      <c r="B26" s="341" t="s">
        <v>110</v>
      </c>
      <c r="C26" s="89"/>
      <c r="D26" s="90"/>
      <c r="E26" s="91"/>
      <c r="F26" s="89"/>
      <c r="G26" s="92"/>
      <c r="H26" s="91"/>
      <c r="I26" s="93"/>
      <c r="J26" s="253"/>
      <c r="K26" s="69">
        <v>6.7545999999999999</v>
      </c>
      <c r="L26" s="70">
        <v>0.4</v>
      </c>
      <c r="M26" s="70">
        <v>1.55</v>
      </c>
      <c r="N26" s="70"/>
      <c r="O26" s="70">
        <f>K26*L26*M26</f>
        <v>4.1878520000000004</v>
      </c>
      <c r="P26" s="70">
        <f>O26</f>
        <v>4.1878520000000004</v>
      </c>
      <c r="Q26" s="122"/>
    </row>
    <row r="27" spans="1:19" s="53" customFormat="1" ht="18" customHeight="1" x14ac:dyDescent="0.25">
      <c r="A27" s="307"/>
      <c r="B27" s="285"/>
      <c r="C27" s="89"/>
      <c r="D27" s="90"/>
      <c r="E27" s="91"/>
      <c r="F27" s="89"/>
      <c r="G27" s="92"/>
      <c r="H27" s="91"/>
      <c r="I27" s="93"/>
      <c r="J27" s="253"/>
      <c r="K27" s="69">
        <v>6.3171999999999997</v>
      </c>
      <c r="L27" s="70">
        <v>0.4</v>
      </c>
      <c r="M27" s="70">
        <v>1.55</v>
      </c>
      <c r="N27" s="70"/>
      <c r="O27" s="70">
        <f>K27*L27*M27</f>
        <v>3.9166640000000004</v>
      </c>
      <c r="P27" s="70">
        <f>O27</f>
        <v>3.9166640000000004</v>
      </c>
      <c r="Q27" s="122"/>
    </row>
    <row r="28" spans="1:19" s="53" customFormat="1" ht="18" customHeight="1" x14ac:dyDescent="0.25">
      <c r="A28" s="307"/>
      <c r="B28" s="341" t="s">
        <v>117</v>
      </c>
      <c r="C28" s="89"/>
      <c r="D28" s="90"/>
      <c r="E28" s="91"/>
      <c r="F28" s="89"/>
      <c r="G28" s="92"/>
      <c r="H28" s="91"/>
      <c r="I28" s="93"/>
      <c r="J28" s="253"/>
      <c r="K28" s="69"/>
      <c r="L28" s="70"/>
      <c r="M28" s="70">
        <v>7.0000000000000007E-2</v>
      </c>
      <c r="N28" s="70">
        <f>18.43-P34</f>
        <v>8.94</v>
      </c>
      <c r="O28" s="70">
        <f>M28*N28</f>
        <v>0.62580000000000002</v>
      </c>
      <c r="P28" s="70">
        <f>O28</f>
        <v>0.62580000000000002</v>
      </c>
      <c r="Q28" s="122"/>
      <c r="S28" s="356"/>
    </row>
    <row r="29" spans="1:19" s="53" customFormat="1" ht="18" customHeight="1" x14ac:dyDescent="0.25">
      <c r="A29" s="307"/>
      <c r="B29" s="349" t="s">
        <v>37</v>
      </c>
      <c r="C29" s="72"/>
      <c r="D29" s="73"/>
      <c r="E29" s="74"/>
      <c r="F29" s="72"/>
      <c r="G29" s="75"/>
      <c r="H29" s="74"/>
      <c r="I29" s="76"/>
      <c r="J29" s="77"/>
      <c r="K29" s="78"/>
      <c r="L29" s="79"/>
      <c r="M29" s="79"/>
      <c r="N29" s="79"/>
      <c r="O29" s="79"/>
      <c r="P29" s="79">
        <f>SUM(P26:P28)</f>
        <v>8.7303160000000002</v>
      </c>
      <c r="Q29" s="118" t="s">
        <v>50</v>
      </c>
      <c r="S29" s="357"/>
    </row>
    <row r="30" spans="1:19" s="53" customFormat="1" ht="18" customHeight="1" x14ac:dyDescent="0.25">
      <c r="A30" s="307"/>
      <c r="B30" s="285"/>
      <c r="C30" s="89"/>
      <c r="D30" s="90"/>
      <c r="E30" s="91"/>
      <c r="F30" s="89"/>
      <c r="G30" s="92"/>
      <c r="H30" s="91"/>
      <c r="I30" s="93"/>
      <c r="J30" s="253"/>
      <c r="K30" s="254"/>
      <c r="L30" s="255"/>
      <c r="M30" s="255"/>
      <c r="N30" s="255"/>
      <c r="O30" s="255"/>
      <c r="P30" s="255"/>
      <c r="Q30" s="122"/>
    </row>
    <row r="31" spans="1:19" s="53" customFormat="1" ht="18" customHeight="1" x14ac:dyDescent="0.25">
      <c r="A31" s="307" t="s">
        <v>114</v>
      </c>
      <c r="B31" s="285" t="s">
        <v>111</v>
      </c>
      <c r="C31" s="89"/>
      <c r="D31" s="90"/>
      <c r="E31" s="91"/>
      <c r="F31" s="89"/>
      <c r="G31" s="92"/>
      <c r="H31" s="91"/>
      <c r="I31" s="93"/>
      <c r="J31" s="253"/>
      <c r="K31" s="254"/>
      <c r="L31" s="255"/>
      <c r="M31" s="255"/>
      <c r="N31" s="255"/>
      <c r="O31" s="255"/>
      <c r="P31" s="255"/>
      <c r="Q31" s="122"/>
    </row>
    <row r="32" spans="1:19" s="53" customFormat="1" ht="18" customHeight="1" x14ac:dyDescent="0.25">
      <c r="A32" s="307"/>
      <c r="B32" s="341" t="s">
        <v>133</v>
      </c>
      <c r="C32" s="89"/>
      <c r="D32" s="90"/>
      <c r="E32" s="91"/>
      <c r="F32" s="89"/>
      <c r="G32" s="92"/>
      <c r="H32" s="91"/>
      <c r="I32" s="93"/>
      <c r="J32" s="253"/>
      <c r="K32" s="254"/>
      <c r="L32" s="255"/>
      <c r="M32" s="255"/>
      <c r="N32" s="70">
        <v>4.92</v>
      </c>
      <c r="O32" s="70"/>
      <c r="P32" s="70">
        <f>N32</f>
        <v>4.92</v>
      </c>
      <c r="Q32" s="122"/>
    </row>
    <row r="33" spans="1:17" s="53" customFormat="1" ht="18" customHeight="1" x14ac:dyDescent="0.25">
      <c r="A33" s="307"/>
      <c r="B33" s="285"/>
      <c r="C33" s="89"/>
      <c r="D33" s="90"/>
      <c r="E33" s="91"/>
      <c r="F33" s="89"/>
      <c r="G33" s="92"/>
      <c r="H33" s="91"/>
      <c r="I33" s="93"/>
      <c r="J33" s="253"/>
      <c r="K33" s="254"/>
      <c r="L33" s="255"/>
      <c r="M33" s="255"/>
      <c r="N33" s="70">
        <v>4.57</v>
      </c>
      <c r="O33" s="70"/>
      <c r="P33" s="70">
        <f>N33</f>
        <v>4.57</v>
      </c>
      <c r="Q33" s="122"/>
    </row>
    <row r="34" spans="1:17" s="53" customFormat="1" ht="18" customHeight="1" x14ac:dyDescent="0.25">
      <c r="A34" s="307"/>
      <c r="B34" s="349" t="s">
        <v>37</v>
      </c>
      <c r="C34" s="72"/>
      <c r="D34" s="73"/>
      <c r="E34" s="74"/>
      <c r="F34" s="72"/>
      <c r="G34" s="75"/>
      <c r="H34" s="74"/>
      <c r="I34" s="76"/>
      <c r="J34" s="77"/>
      <c r="K34" s="78"/>
      <c r="L34" s="79"/>
      <c r="M34" s="79"/>
      <c r="N34" s="79"/>
      <c r="O34" s="79"/>
      <c r="P34" s="79">
        <f>SUM(P32:P33)</f>
        <v>9.49</v>
      </c>
      <c r="Q34" s="118" t="s">
        <v>11</v>
      </c>
    </row>
    <row r="35" spans="1:17" s="53" customFormat="1" ht="18" customHeight="1" x14ac:dyDescent="0.25">
      <c r="A35" s="307"/>
      <c r="B35" s="285"/>
      <c r="C35" s="89"/>
      <c r="D35" s="90"/>
      <c r="E35" s="91"/>
      <c r="F35" s="89"/>
      <c r="G35" s="92"/>
      <c r="H35" s="91"/>
      <c r="I35" s="93"/>
      <c r="J35" s="253"/>
      <c r="K35" s="254"/>
      <c r="L35" s="255"/>
      <c r="M35" s="255"/>
      <c r="N35" s="255"/>
      <c r="O35" s="255"/>
      <c r="P35" s="255"/>
      <c r="Q35" s="122"/>
    </row>
    <row r="36" spans="1:17" s="53" customFormat="1" ht="18" customHeight="1" x14ac:dyDescent="0.25">
      <c r="A36" s="307" t="s">
        <v>115</v>
      </c>
      <c r="B36" s="285" t="s">
        <v>123</v>
      </c>
      <c r="C36" s="89"/>
      <c r="D36" s="90"/>
      <c r="E36" s="91"/>
      <c r="F36" s="89"/>
      <c r="G36" s="92"/>
      <c r="H36" s="91"/>
      <c r="I36" s="93"/>
      <c r="J36" s="253"/>
      <c r="K36" s="254"/>
      <c r="L36" s="255"/>
      <c r="M36" s="255"/>
      <c r="N36" s="255"/>
      <c r="O36" s="255"/>
      <c r="P36" s="255"/>
      <c r="Q36" s="122"/>
    </row>
    <row r="37" spans="1:17" s="53" customFormat="1" ht="18" customHeight="1" x14ac:dyDescent="0.25">
      <c r="A37" s="307"/>
      <c r="B37" s="341" t="s">
        <v>132</v>
      </c>
      <c r="C37" s="89"/>
      <c r="D37" s="90"/>
      <c r="E37" s="91"/>
      <c r="F37" s="89"/>
      <c r="G37" s="92"/>
      <c r="H37" s="91"/>
      <c r="I37" s="93"/>
      <c r="J37" s="253"/>
      <c r="K37" s="254"/>
      <c r="L37" s="255"/>
      <c r="M37" s="70">
        <v>1.3</v>
      </c>
      <c r="N37" s="70">
        <f>N32</f>
        <v>4.92</v>
      </c>
      <c r="O37" s="70">
        <f>N37*M37</f>
        <v>6.3959999999999999</v>
      </c>
      <c r="P37" s="70">
        <f>O37</f>
        <v>6.3959999999999999</v>
      </c>
      <c r="Q37" s="122"/>
    </row>
    <row r="38" spans="1:17" s="53" customFormat="1" ht="18" customHeight="1" x14ac:dyDescent="0.25">
      <c r="A38" s="307"/>
      <c r="B38" s="285"/>
      <c r="C38" s="89"/>
      <c r="D38" s="90"/>
      <c r="E38" s="91"/>
      <c r="F38" s="89"/>
      <c r="G38" s="92"/>
      <c r="H38" s="91"/>
      <c r="I38" s="93"/>
      <c r="J38" s="253"/>
      <c r="K38" s="254"/>
      <c r="L38" s="255"/>
      <c r="M38" s="70">
        <v>1.3</v>
      </c>
      <c r="N38" s="70">
        <f>N33</f>
        <v>4.57</v>
      </c>
      <c r="O38" s="70">
        <f>N38*M38</f>
        <v>5.9410000000000007</v>
      </c>
      <c r="P38" s="70">
        <f>O38</f>
        <v>5.9410000000000007</v>
      </c>
      <c r="Q38" s="122"/>
    </row>
    <row r="39" spans="1:17" s="53" customFormat="1" ht="18" customHeight="1" x14ac:dyDescent="0.25">
      <c r="A39" s="307"/>
      <c r="B39" s="349" t="s">
        <v>37</v>
      </c>
      <c r="C39" s="72"/>
      <c r="D39" s="73"/>
      <c r="E39" s="74"/>
      <c r="F39" s="72"/>
      <c r="G39" s="75"/>
      <c r="H39" s="74"/>
      <c r="I39" s="76"/>
      <c r="J39" s="77"/>
      <c r="K39" s="78"/>
      <c r="L39" s="79"/>
      <c r="M39" s="79"/>
      <c r="N39" s="79"/>
      <c r="O39" s="79"/>
      <c r="P39" s="79">
        <f>SUM(P37:P38)</f>
        <v>12.337</v>
      </c>
      <c r="Q39" s="118" t="s">
        <v>50</v>
      </c>
    </row>
    <row r="40" spans="1:17" s="53" customFormat="1" ht="18" customHeight="1" x14ac:dyDescent="0.25">
      <c r="A40" s="307"/>
      <c r="B40" s="285"/>
      <c r="C40" s="89"/>
      <c r="D40" s="90"/>
      <c r="E40" s="91"/>
      <c r="F40" s="89"/>
      <c r="G40" s="92"/>
      <c r="H40" s="91"/>
      <c r="I40" s="93"/>
      <c r="J40" s="253"/>
      <c r="K40" s="254"/>
      <c r="L40" s="255"/>
      <c r="M40" s="255"/>
      <c r="N40" s="255"/>
      <c r="O40" s="255"/>
      <c r="P40" s="255"/>
      <c r="Q40" s="122"/>
    </row>
    <row r="41" spans="1:17" s="53" customFormat="1" ht="18" customHeight="1" x14ac:dyDescent="0.25">
      <c r="A41" s="307" t="s">
        <v>116</v>
      </c>
      <c r="B41" s="285" t="s">
        <v>118</v>
      </c>
      <c r="C41" s="89"/>
      <c r="D41" s="90"/>
      <c r="E41" s="91"/>
      <c r="F41" s="89"/>
      <c r="G41" s="92"/>
      <c r="H41" s="91"/>
      <c r="I41" s="93"/>
      <c r="J41" s="253"/>
      <c r="K41" s="254"/>
      <c r="L41" s="343" t="s">
        <v>121</v>
      </c>
      <c r="M41" s="255"/>
      <c r="N41" s="255"/>
      <c r="O41" s="255"/>
      <c r="P41" s="255"/>
      <c r="Q41" s="122"/>
    </row>
    <row r="42" spans="1:17" s="53" customFormat="1" ht="18" customHeight="1" x14ac:dyDescent="0.25">
      <c r="A42" s="307"/>
      <c r="B42" s="341" t="s">
        <v>107</v>
      </c>
      <c r="C42" s="89"/>
      <c r="D42" s="90"/>
      <c r="E42" s="91"/>
      <c r="F42" s="89"/>
      <c r="G42" s="92"/>
      <c r="H42" s="91"/>
      <c r="I42" s="93"/>
      <c r="J42" s="253"/>
      <c r="K42" s="254"/>
      <c r="L42" s="343">
        <v>2.5</v>
      </c>
      <c r="M42" s="70"/>
      <c r="N42" s="70"/>
      <c r="O42" s="70">
        <f>P29</f>
        <v>8.7303160000000002</v>
      </c>
      <c r="P42" s="70">
        <f>O42*L42</f>
        <v>21.825790000000001</v>
      </c>
      <c r="Q42" s="122"/>
    </row>
    <row r="43" spans="1:17" s="53" customFormat="1" ht="18" customHeight="1" x14ac:dyDescent="0.25">
      <c r="A43" s="307"/>
      <c r="B43" s="341" t="s">
        <v>111</v>
      </c>
      <c r="C43" s="89"/>
      <c r="D43" s="90"/>
      <c r="E43" s="91"/>
      <c r="F43" s="89"/>
      <c r="G43" s="92"/>
      <c r="H43" s="91"/>
      <c r="I43" s="93"/>
      <c r="J43" s="253"/>
      <c r="K43" s="254"/>
      <c r="L43" s="343">
        <v>2.4</v>
      </c>
      <c r="M43" s="70"/>
      <c r="N43" s="70">
        <v>0.1</v>
      </c>
      <c r="O43" s="70">
        <f>P34</f>
        <v>9.49</v>
      </c>
      <c r="P43" s="70">
        <f>O43*N43*L43</f>
        <v>2.2776000000000001</v>
      </c>
      <c r="Q43" s="122"/>
    </row>
    <row r="44" spans="1:17" s="53" customFormat="1" ht="18" customHeight="1" x14ac:dyDescent="0.25">
      <c r="A44" s="307"/>
      <c r="B44" s="341" t="s">
        <v>113</v>
      </c>
      <c r="C44" s="89"/>
      <c r="D44" s="90"/>
      <c r="E44" s="91"/>
      <c r="F44" s="89"/>
      <c r="G44" s="92"/>
      <c r="H44" s="91"/>
      <c r="I44" s="93"/>
      <c r="J44" s="253"/>
      <c r="K44" s="254"/>
      <c r="L44" s="343">
        <v>1.6</v>
      </c>
      <c r="M44" s="70"/>
      <c r="N44" s="70"/>
      <c r="O44" s="70">
        <f>P39</f>
        <v>12.337</v>
      </c>
      <c r="P44" s="70">
        <f>O44*L44</f>
        <v>19.7392</v>
      </c>
      <c r="Q44" s="122"/>
    </row>
    <row r="45" spans="1:17" s="53" customFormat="1" ht="18" customHeight="1" x14ac:dyDescent="0.25">
      <c r="A45" s="307"/>
      <c r="B45" s="341" t="s">
        <v>131</v>
      </c>
      <c r="C45" s="89"/>
      <c r="D45" s="90"/>
      <c r="E45" s="91"/>
      <c r="F45" s="89"/>
      <c r="G45" s="92"/>
      <c r="H45" s="91"/>
      <c r="I45" s="93"/>
      <c r="J45" s="253"/>
      <c r="K45" s="254"/>
      <c r="L45" s="343">
        <v>1.6</v>
      </c>
      <c r="M45" s="70"/>
      <c r="N45" s="70"/>
      <c r="O45" s="70">
        <f>P52-P57</f>
        <v>9.689315999999998</v>
      </c>
      <c r="P45" s="70">
        <f>O45*L45</f>
        <v>15.502905599999998</v>
      </c>
      <c r="Q45" s="122"/>
    </row>
    <row r="46" spans="1:17" s="53" customFormat="1" ht="18" customHeight="1" x14ac:dyDescent="0.25">
      <c r="A46" s="307"/>
      <c r="B46" s="349" t="s">
        <v>37</v>
      </c>
      <c r="C46" s="72"/>
      <c r="D46" s="73"/>
      <c r="E46" s="74"/>
      <c r="F46" s="72"/>
      <c r="G46" s="75"/>
      <c r="H46" s="74"/>
      <c r="I46" s="76"/>
      <c r="J46" s="77"/>
      <c r="K46" s="78"/>
      <c r="L46" s="79"/>
      <c r="M46" s="79"/>
      <c r="N46" s="79"/>
      <c r="O46" s="79"/>
      <c r="P46" s="79">
        <f>SUM(P42:P45)</f>
        <v>59.3454956</v>
      </c>
      <c r="Q46" s="118" t="s">
        <v>120</v>
      </c>
    </row>
    <row r="47" spans="1:17" s="53" customFormat="1" ht="18" customHeight="1" x14ac:dyDescent="0.25">
      <c r="A47" s="307"/>
      <c r="B47" s="285"/>
      <c r="C47" s="89"/>
      <c r="D47" s="90"/>
      <c r="E47" s="91"/>
      <c r="F47" s="89"/>
      <c r="G47" s="92"/>
      <c r="H47" s="91"/>
      <c r="I47" s="93"/>
      <c r="J47" s="253"/>
      <c r="K47" s="254"/>
      <c r="L47" s="255"/>
      <c r="M47" s="255"/>
      <c r="N47" s="255"/>
      <c r="O47" s="255"/>
      <c r="P47" s="255"/>
      <c r="Q47" s="122"/>
    </row>
    <row r="48" spans="1:17" s="53" customFormat="1" ht="18" customHeight="1" x14ac:dyDescent="0.25">
      <c r="A48" s="350">
        <v>3</v>
      </c>
      <c r="B48" s="348" t="s">
        <v>97</v>
      </c>
      <c r="C48" s="89"/>
      <c r="D48" s="90"/>
      <c r="E48" s="91"/>
      <c r="F48" s="89"/>
      <c r="G48" s="92"/>
      <c r="H48" s="91"/>
      <c r="I48" s="93"/>
      <c r="J48" s="253"/>
      <c r="K48" s="254"/>
      <c r="L48" s="255"/>
      <c r="M48" s="255"/>
      <c r="N48" s="255"/>
      <c r="O48" s="255"/>
      <c r="P48" s="255"/>
      <c r="Q48" s="122"/>
    </row>
    <row r="49" spans="1:20" s="53" customFormat="1" ht="18" customHeight="1" x14ac:dyDescent="0.25">
      <c r="A49" s="307" t="s">
        <v>17</v>
      </c>
      <c r="B49" s="285" t="s">
        <v>126</v>
      </c>
      <c r="C49" s="89"/>
      <c r="D49" s="90"/>
      <c r="E49" s="91"/>
      <c r="F49" s="89"/>
      <c r="G49" s="92"/>
      <c r="H49" s="91"/>
      <c r="I49" s="93"/>
      <c r="J49" s="253"/>
      <c r="K49" s="254"/>
      <c r="L49" s="255"/>
      <c r="M49" s="255"/>
      <c r="N49" s="255"/>
      <c r="O49" s="255"/>
      <c r="P49" s="255"/>
      <c r="Q49" s="122"/>
    </row>
    <row r="50" spans="1:20" s="53" customFormat="1" ht="18" customHeight="1" x14ac:dyDescent="0.25">
      <c r="A50" s="307"/>
      <c r="B50" s="341" t="s">
        <v>130</v>
      </c>
      <c r="C50" s="89"/>
      <c r="D50" s="90"/>
      <c r="E50" s="91"/>
      <c r="F50" s="89"/>
      <c r="G50" s="92"/>
      <c r="H50" s="91"/>
      <c r="I50" s="93"/>
      <c r="J50" s="253"/>
      <c r="K50" s="69">
        <f>K61+0.3</f>
        <v>10.907900000000001</v>
      </c>
      <c r="L50" s="70">
        <f>0.7+0.3</f>
        <v>1</v>
      </c>
      <c r="M50" s="70">
        <v>0.65</v>
      </c>
      <c r="N50" s="70"/>
      <c r="O50" s="70">
        <f>K50*L50*M50</f>
        <v>7.090135000000001</v>
      </c>
      <c r="P50" s="70">
        <f>O50</f>
        <v>7.090135000000001</v>
      </c>
      <c r="Q50" s="122"/>
    </row>
    <row r="51" spans="1:20" s="53" customFormat="1" ht="18" customHeight="1" x14ac:dyDescent="0.25">
      <c r="A51" s="307"/>
      <c r="B51" s="285"/>
      <c r="C51" s="89"/>
      <c r="D51" s="90"/>
      <c r="E51" s="91"/>
      <c r="F51" s="89"/>
      <c r="G51" s="92"/>
      <c r="H51" s="91"/>
      <c r="I51" s="93"/>
      <c r="J51" s="253"/>
      <c r="K51" s="69">
        <f>K62+0.3</f>
        <v>10.3873</v>
      </c>
      <c r="L51" s="70">
        <f>0.7+0.3</f>
        <v>1</v>
      </c>
      <c r="M51" s="70">
        <v>0.65</v>
      </c>
      <c r="N51" s="70"/>
      <c r="O51" s="70">
        <f>K51*L51*M51</f>
        <v>6.7517449999999997</v>
      </c>
      <c r="P51" s="70">
        <f>O51</f>
        <v>6.7517449999999997</v>
      </c>
      <c r="Q51" s="122"/>
    </row>
    <row r="52" spans="1:20" s="53" customFormat="1" ht="18" customHeight="1" x14ac:dyDescent="0.25">
      <c r="A52" s="307"/>
      <c r="B52" s="349" t="s">
        <v>37</v>
      </c>
      <c r="C52" s="72"/>
      <c r="D52" s="73"/>
      <c r="E52" s="74"/>
      <c r="F52" s="72"/>
      <c r="G52" s="75"/>
      <c r="H52" s="74"/>
      <c r="I52" s="76"/>
      <c r="J52" s="77"/>
      <c r="K52" s="78"/>
      <c r="L52" s="79"/>
      <c r="M52" s="79"/>
      <c r="N52" s="79"/>
      <c r="O52" s="79"/>
      <c r="P52" s="79">
        <f>SUM(P50:P51)</f>
        <v>13.84188</v>
      </c>
      <c r="Q52" s="118" t="s">
        <v>50</v>
      </c>
    </row>
    <row r="53" spans="1:20" s="53" customFormat="1" ht="18" customHeight="1" x14ac:dyDescent="0.25">
      <c r="A53" s="307"/>
      <c r="B53" s="285"/>
      <c r="C53" s="89"/>
      <c r="D53" s="90"/>
      <c r="E53" s="91"/>
      <c r="F53" s="89"/>
      <c r="G53" s="92"/>
      <c r="H53" s="91"/>
      <c r="I53" s="93"/>
      <c r="J53" s="253"/>
      <c r="K53" s="254"/>
      <c r="L53" s="255"/>
      <c r="M53" s="255"/>
      <c r="N53" s="255"/>
      <c r="O53" s="255"/>
      <c r="P53" s="255"/>
      <c r="Q53" s="122"/>
    </row>
    <row r="54" spans="1:20" s="53" customFormat="1" ht="18" customHeight="1" x14ac:dyDescent="0.25">
      <c r="A54" s="307" t="s">
        <v>125</v>
      </c>
      <c r="B54" s="285" t="s">
        <v>128</v>
      </c>
      <c r="C54" s="89"/>
      <c r="D54" s="90"/>
      <c r="E54" s="91"/>
      <c r="F54" s="89"/>
      <c r="G54" s="92"/>
      <c r="H54" s="91"/>
      <c r="I54" s="93"/>
      <c r="J54" s="68"/>
      <c r="K54" s="69"/>
      <c r="L54" s="70"/>
      <c r="M54" s="70"/>
      <c r="N54" s="255"/>
      <c r="O54" s="255"/>
      <c r="P54" s="255"/>
      <c r="Q54" s="122"/>
      <c r="T54" s="356"/>
    </row>
    <row r="55" spans="1:20" s="53" customFormat="1" ht="18" customHeight="1" x14ac:dyDescent="0.25">
      <c r="A55" s="307"/>
      <c r="B55" s="341" t="s">
        <v>130</v>
      </c>
      <c r="C55" s="89"/>
      <c r="D55" s="90"/>
      <c r="E55" s="91"/>
      <c r="F55" s="89"/>
      <c r="G55" s="92"/>
      <c r="H55" s="91"/>
      <c r="I55" s="93"/>
      <c r="J55" s="68"/>
      <c r="K55" s="69">
        <f>K50</f>
        <v>10.907900000000001</v>
      </c>
      <c r="L55" s="70">
        <v>0.3</v>
      </c>
      <c r="M55" s="70">
        <f>M50</f>
        <v>0.65</v>
      </c>
      <c r="N55" s="255"/>
      <c r="O55" s="70">
        <f>K55*L55*M55</f>
        <v>2.1270405000000006</v>
      </c>
      <c r="P55" s="70">
        <f t="shared" ref="P55:P56" si="0">O55</f>
        <v>2.1270405000000006</v>
      </c>
      <c r="Q55" s="122"/>
    </row>
    <row r="56" spans="1:20" s="53" customFormat="1" ht="18" customHeight="1" x14ac:dyDescent="0.25">
      <c r="A56" s="307"/>
      <c r="B56" s="285"/>
      <c r="C56" s="89"/>
      <c r="D56" s="90"/>
      <c r="E56" s="91"/>
      <c r="F56" s="89"/>
      <c r="G56" s="92"/>
      <c r="H56" s="91"/>
      <c r="I56" s="93"/>
      <c r="J56" s="68"/>
      <c r="K56" s="69">
        <f>K51</f>
        <v>10.3873</v>
      </c>
      <c r="L56" s="70">
        <v>0.3</v>
      </c>
      <c r="M56" s="70">
        <f>M51</f>
        <v>0.65</v>
      </c>
      <c r="N56" s="255"/>
      <c r="O56" s="70">
        <f>K56*L56*M56</f>
        <v>2.0255235000000003</v>
      </c>
      <c r="P56" s="70">
        <f t="shared" si="0"/>
        <v>2.0255235000000003</v>
      </c>
      <c r="Q56" s="122"/>
    </row>
    <row r="57" spans="1:20" s="53" customFormat="1" ht="18" customHeight="1" x14ac:dyDescent="0.25">
      <c r="A57" s="228"/>
      <c r="B57" s="310" t="s">
        <v>37</v>
      </c>
      <c r="C57" s="72"/>
      <c r="D57" s="73"/>
      <c r="E57" s="74"/>
      <c r="F57" s="72"/>
      <c r="G57" s="75"/>
      <c r="H57" s="74"/>
      <c r="I57" s="76"/>
      <c r="J57" s="77"/>
      <c r="K57" s="78"/>
      <c r="L57" s="79"/>
      <c r="M57" s="79"/>
      <c r="N57" s="79"/>
      <c r="O57" s="79"/>
      <c r="P57" s="79">
        <f>SUM(P55:P56)</f>
        <v>4.1525640000000008</v>
      </c>
      <c r="Q57" s="118" t="s">
        <v>50</v>
      </c>
    </row>
    <row r="58" spans="1:20" s="53" customFormat="1" ht="18" customHeight="1" x14ac:dyDescent="0.25">
      <c r="A58" s="307"/>
      <c r="B58" s="285"/>
      <c r="C58" s="89"/>
      <c r="D58" s="90"/>
      <c r="E58" s="91"/>
      <c r="F58" s="89"/>
      <c r="G58" s="92"/>
      <c r="H58" s="91"/>
      <c r="I58" s="93"/>
      <c r="J58" s="253"/>
      <c r="K58" s="254"/>
      <c r="L58" s="255"/>
      <c r="M58" s="255"/>
      <c r="N58" s="255"/>
      <c r="O58" s="255"/>
      <c r="P58" s="255"/>
      <c r="Q58" s="122"/>
    </row>
    <row r="59" spans="1:20" s="53" customFormat="1" ht="18" customHeight="1" x14ac:dyDescent="0.25">
      <c r="A59" s="289">
        <v>4</v>
      </c>
      <c r="B59" s="287" t="s">
        <v>77</v>
      </c>
      <c r="C59" s="89"/>
      <c r="D59" s="90"/>
      <c r="E59" s="91"/>
      <c r="F59" s="89"/>
      <c r="G59" s="92"/>
      <c r="H59" s="91"/>
      <c r="I59" s="93"/>
      <c r="J59" s="253"/>
      <c r="K59" s="254"/>
      <c r="L59" s="255"/>
      <c r="M59" s="255"/>
      <c r="N59" s="255"/>
      <c r="O59" s="255"/>
      <c r="P59" s="255"/>
      <c r="Q59" s="122"/>
    </row>
    <row r="60" spans="1:20" s="53" customFormat="1" ht="45" x14ac:dyDescent="0.25">
      <c r="A60" s="307" t="s">
        <v>135</v>
      </c>
      <c r="B60" s="347" t="s">
        <v>309</v>
      </c>
      <c r="C60" s="89"/>
      <c r="D60" s="90"/>
      <c r="E60" s="91"/>
      <c r="F60" s="89"/>
      <c r="G60" s="92"/>
      <c r="H60" s="91"/>
      <c r="I60" s="93"/>
      <c r="J60" s="253"/>
      <c r="K60" s="254"/>
      <c r="L60" s="255"/>
      <c r="M60" s="255"/>
      <c r="N60" s="255"/>
      <c r="O60" s="255"/>
      <c r="P60" s="255"/>
      <c r="Q60" s="122"/>
    </row>
    <row r="61" spans="1:20" s="53" customFormat="1" ht="18" customHeight="1" x14ac:dyDescent="0.25">
      <c r="A61" s="307"/>
      <c r="B61" s="341" t="s">
        <v>124</v>
      </c>
      <c r="C61" s="89"/>
      <c r="D61" s="90"/>
      <c r="E61" s="91"/>
      <c r="F61" s="89"/>
      <c r="G61" s="92"/>
      <c r="H61" s="91"/>
      <c r="I61" s="93"/>
      <c r="J61" s="253"/>
      <c r="K61" s="69">
        <f>1.3741+6.7546+2.4792</f>
        <v>10.607900000000001</v>
      </c>
      <c r="L61" s="255"/>
      <c r="M61" s="255"/>
      <c r="N61" s="255"/>
      <c r="O61" s="255"/>
      <c r="P61" s="70">
        <f>K61</f>
        <v>10.607900000000001</v>
      </c>
      <c r="Q61" s="122"/>
    </row>
    <row r="62" spans="1:20" s="53" customFormat="1" ht="18" customHeight="1" x14ac:dyDescent="0.25">
      <c r="A62" s="307"/>
      <c r="B62" s="285"/>
      <c r="C62" s="89"/>
      <c r="D62" s="90"/>
      <c r="E62" s="91"/>
      <c r="F62" s="89"/>
      <c r="G62" s="92"/>
      <c r="H62" s="91"/>
      <c r="I62" s="93"/>
      <c r="J62" s="253"/>
      <c r="K62" s="69">
        <f>2.4254+6.3172+1.3447</f>
        <v>10.087299999999999</v>
      </c>
      <c r="L62" s="255"/>
      <c r="M62" s="255"/>
      <c r="N62" s="255"/>
      <c r="O62" s="255"/>
      <c r="P62" s="70">
        <f>K62</f>
        <v>10.087299999999999</v>
      </c>
      <c r="Q62" s="122"/>
    </row>
    <row r="63" spans="1:20" s="53" customFormat="1" ht="18" customHeight="1" x14ac:dyDescent="0.25">
      <c r="A63" s="228"/>
      <c r="B63" s="117" t="s">
        <v>37</v>
      </c>
      <c r="C63" s="72"/>
      <c r="D63" s="73"/>
      <c r="E63" s="74"/>
      <c r="F63" s="72"/>
      <c r="G63" s="75"/>
      <c r="H63" s="74"/>
      <c r="I63" s="76"/>
      <c r="J63" s="77"/>
      <c r="K63" s="78"/>
      <c r="L63" s="337"/>
      <c r="M63" s="337"/>
      <c r="N63" s="79"/>
      <c r="O63" s="79"/>
      <c r="P63" s="79">
        <f>SUM(P61:P62)</f>
        <v>20.6952</v>
      </c>
      <c r="Q63" s="118" t="s">
        <v>18</v>
      </c>
    </row>
    <row r="64" spans="1:20" s="80" customFormat="1" ht="18" customHeight="1" x14ac:dyDescent="0.25">
      <c r="A64" s="112"/>
      <c r="B64" s="336"/>
      <c r="C64" s="256"/>
      <c r="D64" s="90"/>
      <c r="E64" s="257"/>
      <c r="F64" s="89"/>
      <c r="G64" s="92"/>
      <c r="H64" s="257"/>
      <c r="I64" s="93"/>
      <c r="J64" s="253"/>
      <c r="K64" s="254"/>
      <c r="L64" s="254"/>
      <c r="M64" s="212"/>
      <c r="N64" s="255"/>
      <c r="O64" s="255"/>
      <c r="P64" s="212"/>
      <c r="Q64" s="122"/>
    </row>
    <row r="65" spans="1:17" s="80" customFormat="1" ht="30" x14ac:dyDescent="0.25">
      <c r="A65" s="307" t="s">
        <v>136</v>
      </c>
      <c r="B65" s="300" t="s">
        <v>101</v>
      </c>
      <c r="C65" s="256"/>
      <c r="D65" s="90"/>
      <c r="E65" s="257"/>
      <c r="F65" s="89"/>
      <c r="G65" s="92"/>
      <c r="H65" s="257"/>
      <c r="I65" s="93"/>
      <c r="J65" s="253"/>
      <c r="K65" s="69"/>
      <c r="L65" s="69"/>
      <c r="M65" s="278"/>
      <c r="N65" s="70"/>
      <c r="O65" s="70"/>
      <c r="P65" s="278"/>
      <c r="Q65" s="122"/>
    </row>
    <row r="66" spans="1:17" s="80" customFormat="1" ht="16.5" x14ac:dyDescent="0.25">
      <c r="A66" s="112"/>
      <c r="B66" s="352" t="s">
        <v>129</v>
      </c>
      <c r="C66" s="256"/>
      <c r="D66" s="90"/>
      <c r="E66" s="257"/>
      <c r="F66" s="89"/>
      <c r="G66" s="92"/>
      <c r="H66" s="257"/>
      <c r="I66" s="93"/>
      <c r="J66" s="253"/>
      <c r="K66" s="69">
        <f>K50</f>
        <v>10.907900000000001</v>
      </c>
      <c r="L66" s="69">
        <v>0.7</v>
      </c>
      <c r="M66" s="393">
        <v>0.05</v>
      </c>
      <c r="N66" s="70"/>
      <c r="O66" s="70">
        <f>K66*L66*M66</f>
        <v>0.38177650000000002</v>
      </c>
      <c r="P66" s="278">
        <f>O66</f>
        <v>0.38177650000000002</v>
      </c>
      <c r="Q66" s="122"/>
    </row>
    <row r="67" spans="1:17" s="80" customFormat="1" ht="16.5" x14ac:dyDescent="0.25">
      <c r="A67" s="351"/>
      <c r="B67" s="360"/>
      <c r="C67" s="362"/>
      <c r="D67" s="90"/>
      <c r="E67" s="257"/>
      <c r="F67" s="89"/>
      <c r="G67" s="92"/>
      <c r="H67" s="257"/>
      <c r="I67" s="93"/>
      <c r="J67" s="253"/>
      <c r="K67" s="69">
        <f>K51</f>
        <v>10.3873</v>
      </c>
      <c r="L67" s="69">
        <v>0.7</v>
      </c>
      <c r="M67" s="335">
        <v>0.05</v>
      </c>
      <c r="N67" s="334"/>
      <c r="O67" s="70">
        <f>K67*L67*M67</f>
        <v>0.36355549999999998</v>
      </c>
      <c r="P67" s="278">
        <f>O67</f>
        <v>0.36355549999999998</v>
      </c>
      <c r="Q67" s="122"/>
    </row>
    <row r="68" spans="1:17" s="80" customFormat="1" ht="18" customHeight="1" x14ac:dyDescent="0.25">
      <c r="A68" s="112"/>
      <c r="B68" s="353" t="s">
        <v>37</v>
      </c>
      <c r="C68" s="72"/>
      <c r="D68" s="73"/>
      <c r="E68" s="74"/>
      <c r="F68" s="72"/>
      <c r="G68" s="75"/>
      <c r="H68" s="74"/>
      <c r="I68" s="76"/>
      <c r="J68" s="77"/>
      <c r="K68" s="78"/>
      <c r="L68" s="79"/>
      <c r="M68" s="79"/>
      <c r="N68" s="79"/>
      <c r="O68" s="79"/>
      <c r="P68" s="79">
        <f>SUM(P66:P67)</f>
        <v>0.74533199999999999</v>
      </c>
      <c r="Q68" s="118" t="s">
        <v>50</v>
      </c>
    </row>
    <row r="69" spans="1:17" s="80" customFormat="1" ht="18" customHeight="1" x14ac:dyDescent="0.25">
      <c r="A69" s="112"/>
      <c r="B69" s="354"/>
      <c r="C69" s="256"/>
      <c r="D69" s="90"/>
      <c r="E69" s="257"/>
      <c r="F69" s="89"/>
      <c r="G69" s="92"/>
      <c r="H69" s="257"/>
      <c r="I69" s="93"/>
      <c r="J69" s="253"/>
      <c r="K69" s="254"/>
      <c r="L69" s="254"/>
      <c r="M69" s="212"/>
      <c r="N69" s="255"/>
      <c r="O69" s="255"/>
      <c r="P69" s="212"/>
      <c r="Q69" s="122"/>
    </row>
    <row r="70" spans="1:17" s="80" customFormat="1" ht="30" x14ac:dyDescent="0.25">
      <c r="A70" s="307" t="s">
        <v>139</v>
      </c>
      <c r="B70" s="300" t="s">
        <v>138</v>
      </c>
      <c r="C70" s="256"/>
      <c r="D70" s="90"/>
      <c r="E70" s="257"/>
      <c r="F70" s="89"/>
      <c r="G70" s="92"/>
      <c r="H70" s="257"/>
      <c r="I70" s="93"/>
      <c r="J70" s="253"/>
      <c r="K70" s="254"/>
      <c r="L70" s="254"/>
      <c r="M70" s="212"/>
      <c r="N70" s="255"/>
      <c r="O70" s="255"/>
      <c r="P70" s="212"/>
      <c r="Q70" s="122"/>
    </row>
    <row r="71" spans="1:17" s="80" customFormat="1" ht="18" customHeight="1" x14ac:dyDescent="0.25">
      <c r="A71" s="112"/>
      <c r="B71" s="352" t="s">
        <v>129</v>
      </c>
      <c r="C71" s="256"/>
      <c r="D71" s="90"/>
      <c r="E71" s="257"/>
      <c r="F71" s="89"/>
      <c r="G71" s="92"/>
      <c r="H71" s="257"/>
      <c r="I71" s="93"/>
      <c r="J71" s="253"/>
      <c r="K71" s="69">
        <f>2*(1.3741+6.7546+2.4792+0.3)+0.8</f>
        <v>22.615800000000004</v>
      </c>
      <c r="L71" s="69"/>
      <c r="M71" s="278">
        <v>0.6</v>
      </c>
      <c r="N71" s="70">
        <f>K71*M71</f>
        <v>13.569480000000002</v>
      </c>
      <c r="O71" s="70"/>
      <c r="P71" s="278">
        <f>N71</f>
        <v>13.569480000000002</v>
      </c>
      <c r="Q71" s="122"/>
    </row>
    <row r="72" spans="1:17" s="80" customFormat="1" ht="18" customHeight="1" x14ac:dyDescent="0.25">
      <c r="A72" s="112"/>
      <c r="B72" s="354"/>
      <c r="C72" s="256"/>
      <c r="D72" s="90"/>
      <c r="E72" s="257"/>
      <c r="F72" s="89"/>
      <c r="G72" s="92"/>
      <c r="H72" s="257"/>
      <c r="I72" s="93"/>
      <c r="J72" s="253"/>
      <c r="K72" s="69">
        <f>2*(2.4254+6.3172+1.3447+0.3)+0.8</f>
        <v>21.5746</v>
      </c>
      <c r="L72" s="69"/>
      <c r="M72" s="278">
        <v>0.6</v>
      </c>
      <c r="N72" s="70">
        <f>K72*M72</f>
        <v>12.94476</v>
      </c>
      <c r="O72" s="70"/>
      <c r="P72" s="278">
        <f>N72</f>
        <v>12.94476</v>
      </c>
      <c r="Q72" s="122"/>
    </row>
    <row r="73" spans="1:17" s="80" customFormat="1" ht="18" customHeight="1" x14ac:dyDescent="0.25">
      <c r="A73" s="112"/>
      <c r="B73" s="117" t="s">
        <v>37</v>
      </c>
      <c r="C73" s="72"/>
      <c r="D73" s="73"/>
      <c r="E73" s="74"/>
      <c r="F73" s="72"/>
      <c r="G73" s="75"/>
      <c r="H73" s="74"/>
      <c r="I73" s="76"/>
      <c r="J73" s="77"/>
      <c r="K73" s="78"/>
      <c r="L73" s="79"/>
      <c r="M73" s="79"/>
      <c r="N73" s="79"/>
      <c r="O73" s="79"/>
      <c r="P73" s="79">
        <f>SUM(P71:P72)</f>
        <v>26.514240000000001</v>
      </c>
      <c r="Q73" s="118" t="s">
        <v>11</v>
      </c>
    </row>
    <row r="74" spans="1:17" s="80" customFormat="1" ht="18" customHeight="1" x14ac:dyDescent="0.25">
      <c r="A74" s="112"/>
      <c r="B74" s="336"/>
      <c r="C74" s="256"/>
      <c r="D74" s="90"/>
      <c r="E74" s="257"/>
      <c r="F74" s="89"/>
      <c r="G74" s="92"/>
      <c r="H74" s="257"/>
      <c r="I74" s="93"/>
      <c r="J74" s="253"/>
      <c r="K74" s="254"/>
      <c r="L74" s="254"/>
      <c r="M74" s="212"/>
      <c r="N74" s="255"/>
      <c r="O74" s="255"/>
      <c r="P74" s="212"/>
      <c r="Q74" s="122"/>
    </row>
    <row r="75" spans="1:17" s="80" customFormat="1" ht="18" customHeight="1" x14ac:dyDescent="0.25">
      <c r="A75" s="112" t="s">
        <v>140</v>
      </c>
      <c r="B75" s="354" t="s">
        <v>306</v>
      </c>
      <c r="C75" s="256"/>
      <c r="D75" s="90"/>
      <c r="E75" s="257"/>
      <c r="F75" s="89"/>
      <c r="G75" s="92"/>
      <c r="H75" s="257"/>
      <c r="I75" s="93"/>
      <c r="J75" s="253"/>
      <c r="K75" s="254"/>
      <c r="L75" s="254"/>
      <c r="M75" s="255"/>
      <c r="N75" s="255"/>
      <c r="O75" s="255"/>
      <c r="P75" s="212"/>
      <c r="Q75" s="122"/>
    </row>
    <row r="76" spans="1:17" s="80" customFormat="1" ht="18" customHeight="1" x14ac:dyDescent="0.25">
      <c r="A76" s="112"/>
      <c r="B76" s="352" t="s">
        <v>129</v>
      </c>
      <c r="C76" s="256"/>
      <c r="D76" s="90"/>
      <c r="E76" s="257"/>
      <c r="F76" s="89"/>
      <c r="G76" s="92"/>
      <c r="H76" s="257"/>
      <c r="I76" s="93"/>
      <c r="J76" s="253"/>
      <c r="K76" s="69">
        <f>K61</f>
        <v>10.607900000000001</v>
      </c>
      <c r="L76" s="278">
        <v>0.7</v>
      </c>
      <c r="M76" s="70">
        <v>0.6</v>
      </c>
      <c r="N76" s="69"/>
      <c r="O76" s="70">
        <f>K76*L76*M76</f>
        <v>4.4553180000000001</v>
      </c>
      <c r="P76" s="278">
        <f>O76</f>
        <v>4.4553180000000001</v>
      </c>
      <c r="Q76" s="122"/>
    </row>
    <row r="77" spans="1:17" s="80" customFormat="1" ht="18" customHeight="1" x14ac:dyDescent="0.25">
      <c r="A77" s="112"/>
      <c r="B77" s="361"/>
      <c r="C77" s="256"/>
      <c r="D77" s="90"/>
      <c r="E77" s="257"/>
      <c r="F77" s="89"/>
      <c r="G77" s="92"/>
      <c r="H77" s="257"/>
      <c r="I77" s="93"/>
      <c r="J77" s="253"/>
      <c r="K77" s="278">
        <f>K62</f>
        <v>10.087299999999999</v>
      </c>
      <c r="L77" s="363">
        <v>0.7</v>
      </c>
      <c r="M77" s="70">
        <v>0.6</v>
      </c>
      <c r="N77" s="69"/>
      <c r="O77" s="70">
        <f>K77*L77*M77</f>
        <v>4.2366659999999987</v>
      </c>
      <c r="P77" s="278">
        <f>O77</f>
        <v>4.2366659999999987</v>
      </c>
      <c r="Q77" s="122"/>
    </row>
    <row r="78" spans="1:17" s="80" customFormat="1" ht="18" customHeight="1" x14ac:dyDescent="0.25">
      <c r="A78" s="112"/>
      <c r="B78" s="117" t="s">
        <v>37</v>
      </c>
      <c r="C78" s="72"/>
      <c r="D78" s="73"/>
      <c r="E78" s="74"/>
      <c r="F78" s="72"/>
      <c r="G78" s="75"/>
      <c r="H78" s="74"/>
      <c r="I78" s="76"/>
      <c r="J78" s="77"/>
      <c r="K78" s="338"/>
      <c r="L78" s="79"/>
      <c r="M78" s="79"/>
      <c r="N78" s="79"/>
      <c r="O78" s="339"/>
      <c r="P78" s="79">
        <f>SUM(P76:P77)</f>
        <v>8.6919839999999979</v>
      </c>
      <c r="Q78" s="118" t="s">
        <v>50</v>
      </c>
    </row>
    <row r="79" spans="1:17" s="80" customFormat="1" ht="18" customHeight="1" x14ac:dyDescent="0.25">
      <c r="A79" s="112"/>
      <c r="B79" s="336"/>
      <c r="C79" s="256"/>
      <c r="D79" s="90"/>
      <c r="E79" s="257"/>
      <c r="F79" s="89"/>
      <c r="G79" s="92"/>
      <c r="H79" s="257"/>
      <c r="I79" s="93"/>
      <c r="J79" s="253"/>
      <c r="K79" s="254"/>
      <c r="L79" s="254"/>
      <c r="M79" s="212"/>
      <c r="N79" s="255"/>
      <c r="O79" s="255"/>
      <c r="P79" s="212"/>
      <c r="Q79" s="122"/>
    </row>
    <row r="80" spans="1:17" s="80" customFormat="1" ht="30" x14ac:dyDescent="0.25">
      <c r="A80" s="112" t="s">
        <v>142</v>
      </c>
      <c r="B80" s="300" t="s">
        <v>279</v>
      </c>
      <c r="C80" s="256"/>
      <c r="D80" s="90"/>
      <c r="E80" s="257"/>
      <c r="F80" s="89"/>
      <c r="G80" s="92"/>
      <c r="H80" s="257"/>
      <c r="I80" s="93"/>
      <c r="J80" s="253"/>
      <c r="K80" s="254"/>
      <c r="L80" s="254"/>
      <c r="M80" s="212"/>
      <c r="N80" s="255"/>
      <c r="O80" s="255"/>
      <c r="P80" s="212"/>
      <c r="Q80" s="122"/>
    </row>
    <row r="81" spans="1:17" s="355" customFormat="1" ht="18" customHeight="1" x14ac:dyDescent="0.25">
      <c r="A81" s="374"/>
      <c r="B81" s="375"/>
      <c r="C81" s="376"/>
      <c r="D81" s="391"/>
      <c r="E81" s="377"/>
      <c r="F81" s="378"/>
      <c r="G81" s="392"/>
      <c r="H81" s="377"/>
      <c r="I81" s="379"/>
      <c r="J81" s="388">
        <v>1</v>
      </c>
      <c r="K81" s="380"/>
      <c r="L81" s="380"/>
      <c r="M81" s="335"/>
      <c r="N81" s="334"/>
      <c r="O81" s="334"/>
      <c r="P81" s="335">
        <f>J81</f>
        <v>1</v>
      </c>
      <c r="Q81" s="381"/>
    </row>
    <row r="82" spans="1:17" s="80" customFormat="1" ht="18" customHeight="1" x14ac:dyDescent="0.25">
      <c r="A82" s="112"/>
      <c r="B82" s="359" t="s">
        <v>37</v>
      </c>
      <c r="C82" s="358"/>
      <c r="D82" s="73"/>
      <c r="E82" s="74"/>
      <c r="F82" s="72"/>
      <c r="G82" s="75"/>
      <c r="H82" s="74"/>
      <c r="I82" s="76"/>
      <c r="J82" s="77"/>
      <c r="K82" s="338"/>
      <c r="L82" s="79"/>
      <c r="M82" s="79"/>
      <c r="N82" s="79"/>
      <c r="O82" s="339"/>
      <c r="P82" s="79">
        <f>SUM(P81)</f>
        <v>1</v>
      </c>
      <c r="Q82" s="118" t="s">
        <v>96</v>
      </c>
    </row>
    <row r="83" spans="1:17" s="80" customFormat="1" ht="18" customHeight="1" x14ac:dyDescent="0.25">
      <c r="A83" s="112"/>
      <c r="B83" s="203"/>
      <c r="C83" s="89"/>
      <c r="D83" s="90"/>
      <c r="E83" s="257"/>
      <c r="F83" s="89"/>
      <c r="G83" s="92"/>
      <c r="H83" s="257"/>
      <c r="I83" s="93"/>
      <c r="J83" s="253"/>
      <c r="K83" s="254"/>
      <c r="L83" s="254"/>
      <c r="M83" s="212"/>
      <c r="N83" s="255"/>
      <c r="O83" s="255"/>
      <c r="P83" s="212"/>
      <c r="Q83" s="122"/>
    </row>
    <row r="84" spans="1:17" s="80" customFormat="1" ht="34.5" customHeight="1" x14ac:dyDescent="0.25">
      <c r="A84" s="112" t="s">
        <v>102</v>
      </c>
      <c r="B84" s="300" t="s">
        <v>99</v>
      </c>
      <c r="C84" s="256"/>
      <c r="D84" s="90"/>
      <c r="E84" s="257"/>
      <c r="F84" s="89"/>
      <c r="G84" s="92"/>
      <c r="H84" s="257"/>
      <c r="I84" s="93"/>
      <c r="J84" s="253"/>
      <c r="K84" s="254"/>
      <c r="L84" s="254"/>
      <c r="M84" s="212"/>
      <c r="N84" s="255"/>
      <c r="O84" s="255"/>
      <c r="P84" s="212"/>
      <c r="Q84" s="122"/>
    </row>
    <row r="85" spans="1:17" s="80" customFormat="1" ht="18" customHeight="1" x14ac:dyDescent="0.25">
      <c r="A85" s="112"/>
      <c r="B85" s="298" t="s">
        <v>141</v>
      </c>
      <c r="C85" s="299"/>
      <c r="D85" s="113"/>
      <c r="E85" s="114"/>
      <c r="F85" s="115"/>
      <c r="G85" s="113"/>
      <c r="H85" s="114"/>
      <c r="I85" s="119"/>
      <c r="J85" s="111"/>
      <c r="K85" s="111">
        <f>4.6677+4.6817</f>
        <v>9.3493999999999993</v>
      </c>
      <c r="L85" s="116"/>
      <c r="M85" s="116"/>
      <c r="N85" s="116"/>
      <c r="O85" s="116"/>
      <c r="P85" s="120">
        <f>K85</f>
        <v>9.3493999999999993</v>
      </c>
      <c r="Q85" s="122"/>
    </row>
    <row r="86" spans="1:17" s="80" customFormat="1" ht="18" customHeight="1" x14ac:dyDescent="0.25">
      <c r="A86" s="112"/>
      <c r="B86" s="117" t="s">
        <v>37</v>
      </c>
      <c r="C86" s="82"/>
      <c r="D86" s="83"/>
      <c r="E86" s="84"/>
      <c r="F86" s="82"/>
      <c r="G86" s="85"/>
      <c r="H86" s="84"/>
      <c r="I86" s="76"/>
      <c r="J86" s="86"/>
      <c r="K86" s="87"/>
      <c r="L86" s="88"/>
      <c r="M86" s="88"/>
      <c r="N86" s="88"/>
      <c r="O86" s="88"/>
      <c r="P86" s="88">
        <f>SUM(P85:P85)</f>
        <v>9.3493999999999993</v>
      </c>
      <c r="Q86" s="118" t="s">
        <v>18</v>
      </c>
    </row>
    <row r="87" spans="1:17" s="80" customFormat="1" ht="18" customHeight="1" x14ac:dyDescent="0.25">
      <c r="A87" s="112"/>
      <c r="B87" s="203"/>
      <c r="C87" s="301"/>
      <c r="D87" s="90"/>
      <c r="E87" s="257"/>
      <c r="F87" s="89"/>
      <c r="G87" s="92"/>
      <c r="H87" s="257"/>
      <c r="I87" s="93"/>
      <c r="J87" s="253"/>
      <c r="K87" s="254"/>
      <c r="L87" s="254"/>
      <c r="M87" s="212"/>
      <c r="N87" s="255"/>
      <c r="O87" s="255"/>
      <c r="P87" s="212"/>
      <c r="Q87" s="122"/>
    </row>
    <row r="88" spans="1:17" x14ac:dyDescent="0.25">
      <c r="A88" s="207"/>
      <c r="B88" s="206"/>
    </row>
    <row r="89" spans="1:17" x14ac:dyDescent="0.25">
      <c r="A89" s="207"/>
      <c r="B89" s="206"/>
    </row>
  </sheetData>
  <mergeCells count="9">
    <mergeCell ref="A6:A7"/>
    <mergeCell ref="B6:B7"/>
    <mergeCell ref="C6:H6"/>
    <mergeCell ref="Q6:Q7"/>
    <mergeCell ref="C7:E7"/>
    <mergeCell ref="F7:H7"/>
    <mergeCell ref="P6:P7"/>
    <mergeCell ref="I6:I7"/>
    <mergeCell ref="J6:J7"/>
  </mergeCells>
  <phoneticPr fontId="37" type="noConversion"/>
  <printOptions horizontalCentered="1" gridLines="1"/>
  <pageMargins left="0.51181102362204722" right="0.51181102362204722" top="0.78740157480314965" bottom="0.78740157480314965" header="0.31496062992125984" footer="0.31496062992125984"/>
  <pageSetup paperSize="9" scale="50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1:K18"/>
  <sheetViews>
    <sheetView view="pageBreakPreview" zoomScale="55" zoomScaleNormal="55" zoomScaleSheetLayoutView="55" workbookViewId="0">
      <selection activeCell="D15" sqref="D15:E15"/>
    </sheetView>
  </sheetViews>
  <sheetFormatPr defaultRowHeight="15" x14ac:dyDescent="0.2"/>
  <cols>
    <col min="1" max="2" width="9.140625" style="107"/>
    <col min="3" max="3" width="29.28515625" style="107" customWidth="1"/>
    <col min="4" max="4" width="56.7109375" style="107" customWidth="1"/>
    <col min="5" max="5" width="29.28515625" style="107" customWidth="1"/>
    <col min="6" max="9" width="29.28515625" style="110" customWidth="1"/>
    <col min="10" max="11" width="29.28515625" style="107" customWidth="1"/>
    <col min="12" max="16384" width="9.140625" style="107"/>
  </cols>
  <sheetData>
    <row r="1" spans="3:11" s="102" customFormat="1" ht="39.75" customHeight="1" x14ac:dyDescent="0.6">
      <c r="C1" s="432"/>
      <c r="D1" s="139" t="s">
        <v>0</v>
      </c>
      <c r="E1" s="140"/>
      <c r="F1" s="141"/>
      <c r="G1" s="141"/>
      <c r="H1" s="141"/>
      <c r="I1" s="141"/>
      <c r="J1" s="140"/>
      <c r="K1" s="433"/>
    </row>
    <row r="2" spans="3:11" s="102" customFormat="1" ht="39.75" customHeight="1" x14ac:dyDescent="0.6">
      <c r="C2" s="434"/>
      <c r="D2" s="142" t="s">
        <v>53</v>
      </c>
      <c r="E2" s="143"/>
      <c r="F2" s="143"/>
      <c r="G2" s="143"/>
      <c r="H2" s="143"/>
      <c r="I2" s="143"/>
      <c r="J2" s="144"/>
      <c r="K2" s="435"/>
    </row>
    <row r="3" spans="3:11" s="102" customFormat="1" ht="39.75" customHeight="1" x14ac:dyDescent="0.6">
      <c r="C3" s="434"/>
      <c r="D3" s="146" t="s">
        <v>105</v>
      </c>
      <c r="E3" s="143"/>
      <c r="F3" s="143"/>
      <c r="G3" s="143"/>
      <c r="H3" s="143"/>
      <c r="I3" s="143"/>
      <c r="J3" s="145"/>
      <c r="K3" s="435"/>
    </row>
    <row r="4" spans="3:11" s="102" customFormat="1" ht="39.75" customHeight="1" x14ac:dyDescent="0.6">
      <c r="C4" s="434"/>
      <c r="D4" s="147" t="s">
        <v>104</v>
      </c>
      <c r="E4" s="148"/>
      <c r="F4" s="149"/>
      <c r="G4" s="149"/>
      <c r="H4" s="149"/>
      <c r="I4" s="149"/>
      <c r="J4" s="150"/>
      <c r="K4" s="435"/>
    </row>
    <row r="5" spans="3:11" s="103" customFormat="1" ht="39.75" customHeight="1" x14ac:dyDescent="0.25">
      <c r="C5" s="551" t="s">
        <v>38</v>
      </c>
      <c r="D5" s="553" t="s">
        <v>39</v>
      </c>
      <c r="E5" s="554"/>
      <c r="F5" s="557" t="s">
        <v>40</v>
      </c>
      <c r="G5" s="559" t="s">
        <v>41</v>
      </c>
      <c r="H5" s="560"/>
      <c r="I5" s="560"/>
      <c r="J5" s="560"/>
      <c r="K5" s="561"/>
    </row>
    <row r="6" spans="3:11" s="103" customFormat="1" ht="39.75" customHeight="1" x14ac:dyDescent="0.25">
      <c r="C6" s="552"/>
      <c r="D6" s="555"/>
      <c r="E6" s="556"/>
      <c r="F6" s="558"/>
      <c r="G6" s="151">
        <v>1</v>
      </c>
      <c r="H6" s="151">
        <v>2</v>
      </c>
      <c r="I6" s="151">
        <v>3</v>
      </c>
      <c r="J6" s="151">
        <v>4</v>
      </c>
      <c r="K6" s="151">
        <v>5</v>
      </c>
    </row>
    <row r="7" spans="3:11" s="103" customFormat="1" ht="39.75" customHeight="1" x14ac:dyDescent="0.35">
      <c r="C7" s="495" t="s">
        <v>8</v>
      </c>
      <c r="D7" s="496" t="s">
        <v>74</v>
      </c>
      <c r="E7" s="497" t="s">
        <v>42</v>
      </c>
      <c r="F7" s="153">
        <f>F8/$F$17</f>
        <v>0.23132706808681033</v>
      </c>
      <c r="G7" s="154"/>
      <c r="H7" s="154"/>
      <c r="I7" s="154"/>
      <c r="J7" s="252">
        <v>1</v>
      </c>
      <c r="K7" s="498"/>
    </row>
    <row r="8" spans="3:11" s="103" customFormat="1" ht="39.75" customHeight="1" x14ac:dyDescent="0.35">
      <c r="C8" s="499"/>
      <c r="D8" s="500"/>
      <c r="E8" s="497" t="s">
        <v>43</v>
      </c>
      <c r="F8" s="205">
        <f>PO!H14</f>
        <v>15336.025127999999</v>
      </c>
      <c r="G8" s="550" t="s">
        <v>44</v>
      </c>
      <c r="H8" s="550"/>
      <c r="I8" s="550"/>
      <c r="J8" s="154">
        <f>$F$8*J7</f>
        <v>15336.025127999999</v>
      </c>
      <c r="K8" s="498"/>
    </row>
    <row r="9" spans="3:11" s="103" customFormat="1" ht="39.75" customHeight="1" x14ac:dyDescent="0.35">
      <c r="C9" s="495" t="s">
        <v>13</v>
      </c>
      <c r="D9" s="496" t="s">
        <v>106</v>
      </c>
      <c r="E9" s="497" t="s">
        <v>42</v>
      </c>
      <c r="F9" s="153">
        <f>F10/$F$17</f>
        <v>7.8215104527229573E-2</v>
      </c>
      <c r="G9" s="154"/>
      <c r="H9" s="154"/>
      <c r="I9" s="154"/>
      <c r="J9" s="252">
        <v>1</v>
      </c>
      <c r="K9" s="498"/>
    </row>
    <row r="10" spans="3:11" s="103" customFormat="1" ht="39.75" customHeight="1" x14ac:dyDescent="0.35">
      <c r="C10" s="499"/>
      <c r="D10" s="500"/>
      <c r="E10" s="497" t="s">
        <v>43</v>
      </c>
      <c r="F10" s="205">
        <f>PO!H21</f>
        <v>5185.3370136891999</v>
      </c>
      <c r="G10" s="550" t="s">
        <v>44</v>
      </c>
      <c r="H10" s="550"/>
      <c r="I10" s="550"/>
      <c r="J10" s="154">
        <f>$F$10*J9</f>
        <v>5185.3370136891999</v>
      </c>
      <c r="K10" s="498"/>
    </row>
    <row r="11" spans="3:11" s="104" customFormat="1" ht="69.75" customHeight="1" x14ac:dyDescent="0.35">
      <c r="C11" s="501" t="s">
        <v>16</v>
      </c>
      <c r="D11" s="502" t="s">
        <v>97</v>
      </c>
      <c r="E11" s="497" t="s">
        <v>42</v>
      </c>
      <c r="F11" s="153">
        <f>F12/$F$17</f>
        <v>2.1741254021439088E-2</v>
      </c>
      <c r="G11" s="152"/>
      <c r="H11" s="152"/>
      <c r="I11" s="152"/>
      <c r="J11" s="204">
        <v>0.7</v>
      </c>
      <c r="K11" s="204">
        <v>0.3</v>
      </c>
    </row>
    <row r="12" spans="3:11" s="105" customFormat="1" ht="39.75" customHeight="1" x14ac:dyDescent="0.35">
      <c r="C12" s="503"/>
      <c r="D12" s="502"/>
      <c r="E12" s="497" t="s">
        <v>43</v>
      </c>
      <c r="F12" s="205">
        <f>PO!H26</f>
        <v>1441.3549644</v>
      </c>
      <c r="G12" s="550" t="s">
        <v>44</v>
      </c>
      <c r="H12" s="550"/>
      <c r="I12" s="550"/>
      <c r="J12" s="154">
        <f>$F$12*J11</f>
        <v>1008.9484750799999</v>
      </c>
      <c r="K12" s="154">
        <f>$F$12*K11</f>
        <v>432.40648931999999</v>
      </c>
    </row>
    <row r="13" spans="3:11" s="104" customFormat="1" ht="39.75" customHeight="1" x14ac:dyDescent="0.35">
      <c r="C13" s="501" t="s">
        <v>134</v>
      </c>
      <c r="D13" s="502" t="s">
        <v>77</v>
      </c>
      <c r="E13" s="497" t="s">
        <v>42</v>
      </c>
      <c r="F13" s="153">
        <f>F14/$F$17</f>
        <v>0.66871657336452106</v>
      </c>
      <c r="G13" s="152"/>
      <c r="H13" s="152"/>
      <c r="I13" s="152"/>
      <c r="J13" s="204">
        <v>0.4</v>
      </c>
      <c r="K13" s="204">
        <v>0.6</v>
      </c>
    </row>
    <row r="14" spans="3:11" s="105" customFormat="1" ht="39.75" customHeight="1" x14ac:dyDescent="0.35">
      <c r="C14" s="503"/>
      <c r="D14" s="502"/>
      <c r="E14" s="497" t="s">
        <v>43</v>
      </c>
      <c r="F14" s="205">
        <f>PO!H35</f>
        <v>44333.135146898487</v>
      </c>
      <c r="G14" s="550" t="s">
        <v>44</v>
      </c>
      <c r="H14" s="550"/>
      <c r="I14" s="550"/>
      <c r="J14" s="154">
        <f>$F$14*J13</f>
        <v>17733.254058759394</v>
      </c>
      <c r="K14" s="154">
        <f>$F$14*K13</f>
        <v>26599.881088139093</v>
      </c>
    </row>
    <row r="15" spans="3:11" ht="39.75" customHeight="1" x14ac:dyDescent="0.35">
      <c r="C15" s="106"/>
      <c r="D15" s="562" t="s">
        <v>45</v>
      </c>
      <c r="E15" s="563"/>
      <c r="F15" s="155"/>
      <c r="G15" s="155"/>
      <c r="H15" s="155"/>
      <c r="I15" s="155"/>
      <c r="J15" s="156">
        <f>J17/$F$17</f>
        <v>0.59224767977485571</v>
      </c>
      <c r="K15" s="156">
        <f>K17/$F$17</f>
        <v>0.4077523202251444</v>
      </c>
    </row>
    <row r="16" spans="3:11" ht="39.75" customHeight="1" x14ac:dyDescent="0.35">
      <c r="C16" s="108"/>
      <c r="D16" s="562" t="s">
        <v>46</v>
      </c>
      <c r="E16" s="563"/>
      <c r="F16" s="157">
        <f>F13+F11+F7+F9</f>
        <v>1</v>
      </c>
      <c r="G16" s="159"/>
      <c r="H16" s="159"/>
      <c r="I16" s="159"/>
      <c r="J16" s="156">
        <f>J18/$F$17</f>
        <v>0.59224767977485571</v>
      </c>
      <c r="K16" s="156">
        <f>K18/$F$17</f>
        <v>1</v>
      </c>
    </row>
    <row r="17" spans="3:11" ht="39.75" customHeight="1" x14ac:dyDescent="0.35">
      <c r="C17" s="108"/>
      <c r="D17" s="562" t="s">
        <v>47</v>
      </c>
      <c r="E17" s="563"/>
      <c r="F17" s="158">
        <f>PO!H37</f>
        <v>66295.852252987679</v>
      </c>
      <c r="G17" s="159"/>
      <c r="H17" s="159"/>
      <c r="I17" s="159"/>
      <c r="J17" s="158">
        <f>J14+J12+J10+J8</f>
        <v>39263.564675528592</v>
      </c>
      <c r="K17" s="158">
        <f>K14+K12+K10+K8</f>
        <v>27032.287577459094</v>
      </c>
    </row>
    <row r="18" spans="3:11" ht="39.75" customHeight="1" x14ac:dyDescent="0.35">
      <c r="C18" s="109"/>
      <c r="D18" s="562" t="s">
        <v>48</v>
      </c>
      <c r="E18" s="563"/>
      <c r="F18" s="158"/>
      <c r="G18" s="159"/>
      <c r="H18" s="159"/>
      <c r="I18" s="159"/>
      <c r="J18" s="158">
        <f>J17</f>
        <v>39263.564675528592</v>
      </c>
      <c r="K18" s="158">
        <f>J18+K17</f>
        <v>66295.852252987679</v>
      </c>
    </row>
  </sheetData>
  <mergeCells count="12">
    <mergeCell ref="D15:E15"/>
    <mergeCell ref="D16:E16"/>
    <mergeCell ref="D17:E17"/>
    <mergeCell ref="D18:E18"/>
    <mergeCell ref="G14:I14"/>
    <mergeCell ref="G8:I8"/>
    <mergeCell ref="C5:C6"/>
    <mergeCell ref="D5:E6"/>
    <mergeCell ref="F5:F6"/>
    <mergeCell ref="G12:I12"/>
    <mergeCell ref="G10:I10"/>
    <mergeCell ref="G5:K5"/>
  </mergeCells>
  <printOptions gridLines="1"/>
  <pageMargins left="0.98425196850393704" right="0.98425196850393704" top="0.98425196850393704" bottom="0.98425196850393704" header="0.51181102362204722" footer="0.51181102362204722"/>
  <pageSetup paperSize="9" scale="40" fitToHeight="0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P47"/>
  <sheetViews>
    <sheetView showGridLines="0" view="pageBreakPreview" zoomScaleNormal="100" zoomScaleSheetLayoutView="100" workbookViewId="0">
      <selection activeCell="C15" sqref="C15:E15"/>
    </sheetView>
  </sheetViews>
  <sheetFormatPr defaultRowHeight="15" x14ac:dyDescent="0.25"/>
  <cols>
    <col min="1" max="1" width="9.85546875" style="199" customWidth="1"/>
    <col min="2" max="2" width="14.28515625" style="194" customWidth="1"/>
    <col min="3" max="4" width="7.7109375" style="198" customWidth="1"/>
    <col min="5" max="5" width="54.42578125" style="198" customWidth="1"/>
    <col min="6" max="6" width="10.7109375" style="194" customWidth="1"/>
    <col min="7" max="7" width="11.140625" style="200" customWidth="1"/>
    <col min="8" max="8" width="12.7109375" style="197" customWidth="1"/>
    <col min="9" max="9" width="11.5703125" style="197" customWidth="1"/>
    <col min="10" max="10" width="10.85546875" style="197" customWidth="1"/>
    <col min="11" max="11" width="14" style="198" customWidth="1"/>
    <col min="12" max="12" width="12.5703125" style="164" customWidth="1"/>
    <col min="13" max="13" width="12.28515625" style="164" customWidth="1"/>
    <col min="14" max="14" width="9.140625" style="164"/>
    <col min="15" max="15" width="8.28515625" style="164" bestFit="1" customWidth="1"/>
    <col min="16" max="16384" width="9.140625" style="164"/>
  </cols>
  <sheetData>
    <row r="1" spans="1:16" ht="19.5" customHeight="1" x14ac:dyDescent="0.25">
      <c r="A1" s="606"/>
      <c r="B1" s="607"/>
      <c r="C1" s="607"/>
      <c r="D1" s="608"/>
      <c r="E1" s="615" t="s">
        <v>55</v>
      </c>
      <c r="F1" s="616"/>
      <c r="G1" s="616"/>
      <c r="H1" s="616"/>
      <c r="I1" s="616"/>
      <c r="J1" s="617"/>
      <c r="K1" s="624" t="s">
        <v>56</v>
      </c>
    </row>
    <row r="2" spans="1:16" ht="19.5" customHeight="1" x14ac:dyDescent="0.25">
      <c r="A2" s="609"/>
      <c r="B2" s="610"/>
      <c r="C2" s="610"/>
      <c r="D2" s="611"/>
      <c r="E2" s="618"/>
      <c r="F2" s="619"/>
      <c r="G2" s="619"/>
      <c r="H2" s="619"/>
      <c r="I2" s="619"/>
      <c r="J2" s="620"/>
      <c r="K2" s="624"/>
      <c r="M2" s="165"/>
    </row>
    <row r="3" spans="1:16" ht="19.5" customHeight="1" x14ac:dyDescent="0.25">
      <c r="A3" s="609"/>
      <c r="B3" s="610"/>
      <c r="C3" s="610"/>
      <c r="D3" s="611"/>
      <c r="E3" s="618"/>
      <c r="F3" s="619"/>
      <c r="G3" s="619"/>
      <c r="H3" s="619"/>
      <c r="I3" s="619"/>
      <c r="J3" s="620"/>
      <c r="K3" s="166">
        <v>44348</v>
      </c>
    </row>
    <row r="4" spans="1:16" ht="19.5" customHeight="1" x14ac:dyDescent="0.25">
      <c r="A4" s="612"/>
      <c r="B4" s="613"/>
      <c r="C4" s="613"/>
      <c r="D4" s="614"/>
      <c r="E4" s="621"/>
      <c r="F4" s="622"/>
      <c r="G4" s="622"/>
      <c r="H4" s="622"/>
      <c r="I4" s="622"/>
      <c r="J4" s="623"/>
      <c r="K4" s="167" t="s">
        <v>72</v>
      </c>
    </row>
    <row r="5" spans="1:16" ht="17.25" customHeight="1" x14ac:dyDescent="0.25">
      <c r="A5" s="324" t="s">
        <v>57</v>
      </c>
      <c r="B5" s="625" t="s">
        <v>173</v>
      </c>
      <c r="C5" s="625"/>
      <c r="D5" s="625"/>
      <c r="E5" s="625"/>
      <c r="F5" s="625"/>
      <c r="G5" s="625"/>
      <c r="H5" s="625"/>
      <c r="I5" s="625"/>
      <c r="J5" s="625"/>
      <c r="K5" s="626"/>
      <c r="L5" s="171"/>
    </row>
    <row r="6" spans="1:16" x14ac:dyDescent="0.25">
      <c r="A6" s="325" t="s">
        <v>58</v>
      </c>
      <c r="B6" s="627" t="s">
        <v>52</v>
      </c>
      <c r="C6" s="627"/>
      <c r="D6" s="627"/>
      <c r="E6" s="627"/>
      <c r="F6" s="627"/>
      <c r="G6" s="627"/>
      <c r="H6" s="627"/>
      <c r="I6" s="627"/>
      <c r="J6" s="627"/>
      <c r="K6" s="628"/>
    </row>
    <row r="7" spans="1:16" x14ac:dyDescent="0.25">
      <c r="A7" s="325" t="s">
        <v>286</v>
      </c>
      <c r="B7" s="465"/>
      <c r="C7" s="465"/>
      <c r="D7" s="465"/>
      <c r="E7" s="465"/>
      <c r="F7" s="465"/>
      <c r="G7" s="465"/>
      <c r="H7" s="465"/>
      <c r="I7" s="465"/>
      <c r="J7" s="465"/>
      <c r="K7" s="466"/>
    </row>
    <row r="8" spans="1:16" x14ac:dyDescent="0.25">
      <c r="A8" s="586" t="s">
        <v>65</v>
      </c>
      <c r="B8" s="587"/>
      <c r="C8" s="587"/>
      <c r="D8" s="587"/>
      <c r="E8" s="587"/>
      <c r="F8" s="587"/>
      <c r="G8" s="587"/>
      <c r="H8" s="587"/>
      <c r="I8" s="587"/>
      <c r="J8" s="587"/>
      <c r="K8" s="588"/>
    </row>
    <row r="9" spans="1:16" x14ac:dyDescent="0.25">
      <c r="A9" s="265" t="s">
        <v>20</v>
      </c>
      <c r="B9" s="467" t="s">
        <v>60</v>
      </c>
      <c r="C9" s="576" t="s">
        <v>39</v>
      </c>
      <c r="D9" s="576"/>
      <c r="E9" s="576"/>
      <c r="F9" s="184" t="s">
        <v>78</v>
      </c>
      <c r="G9" s="185" t="s">
        <v>66</v>
      </c>
      <c r="H9" s="186" t="s">
        <v>285</v>
      </c>
      <c r="I9" s="599" t="s">
        <v>49</v>
      </c>
      <c r="J9" s="600"/>
      <c r="K9" s="184" t="s">
        <v>63</v>
      </c>
    </row>
    <row r="10" spans="1:16" customFormat="1" ht="15" customHeight="1" x14ac:dyDescent="0.25">
      <c r="A10" s="187">
        <v>20069</v>
      </c>
      <c r="B10" s="177" t="s">
        <v>10</v>
      </c>
      <c r="C10" s="601" t="s">
        <v>284</v>
      </c>
      <c r="D10" s="602"/>
      <c r="E10" s="603"/>
      <c r="F10" s="469">
        <v>0.2</v>
      </c>
      <c r="G10" s="346">
        <v>0.84040000000000004</v>
      </c>
      <c r="H10" s="188">
        <v>19816.47</v>
      </c>
      <c r="I10" s="595">
        <v>1</v>
      </c>
      <c r="J10" s="596"/>
      <c r="K10" s="189">
        <f>ROUND(F10*H10*I10,2)</f>
        <v>3963.29</v>
      </c>
    </row>
    <row r="11" spans="1:16" customFormat="1" x14ac:dyDescent="0.25">
      <c r="A11" s="187"/>
      <c r="B11" s="190"/>
      <c r="C11" s="604"/>
      <c r="D11" s="604"/>
      <c r="E11" s="604"/>
      <c r="F11" s="190"/>
      <c r="G11" s="191"/>
      <c r="H11" s="192"/>
      <c r="I11" s="192"/>
      <c r="J11" s="181" t="s">
        <v>64</v>
      </c>
      <c r="K11" s="193">
        <f>SUM(K10:K10)</f>
        <v>3963.29</v>
      </c>
    </row>
    <row r="12" spans="1:16" customFormat="1" x14ac:dyDescent="0.25">
      <c r="A12" s="328"/>
      <c r="B12" s="259"/>
      <c r="C12" s="260"/>
      <c r="D12" s="260"/>
      <c r="E12" s="260"/>
      <c r="F12" s="259"/>
      <c r="G12" s="261"/>
      <c r="H12" s="262"/>
      <c r="I12" s="262"/>
      <c r="J12" s="258"/>
      <c r="K12" s="263"/>
      <c r="M12" s="272" t="s">
        <v>95</v>
      </c>
      <c r="N12" s="272"/>
      <c r="O12" s="272"/>
      <c r="P12" s="272"/>
    </row>
    <row r="13" spans="1:16" x14ac:dyDescent="0.25">
      <c r="A13" s="576" t="s">
        <v>70</v>
      </c>
      <c r="B13" s="576"/>
      <c r="C13" s="576"/>
      <c r="D13" s="576"/>
      <c r="E13" s="576"/>
      <c r="F13" s="576"/>
      <c r="G13" s="576"/>
      <c r="H13" s="576"/>
      <c r="I13" s="576"/>
      <c r="J13" s="576"/>
      <c r="K13" s="576"/>
      <c r="M13" s="273">
        <v>0.94540000000000002</v>
      </c>
    </row>
    <row r="14" spans="1:16" x14ac:dyDescent="0.25">
      <c r="A14" s="265" t="s">
        <v>20</v>
      </c>
      <c r="B14" s="467" t="s">
        <v>60</v>
      </c>
      <c r="C14" s="576" t="s">
        <v>39</v>
      </c>
      <c r="D14" s="576"/>
      <c r="E14" s="576"/>
      <c r="F14" s="184" t="s">
        <v>78</v>
      </c>
      <c r="G14" s="605" t="s">
        <v>71</v>
      </c>
      <c r="H14" s="605"/>
      <c r="I14" s="590" t="s">
        <v>49</v>
      </c>
      <c r="J14" s="591"/>
      <c r="K14" s="195" t="s">
        <v>71</v>
      </c>
    </row>
    <row r="15" spans="1:16" x14ac:dyDescent="0.25">
      <c r="A15" s="264"/>
      <c r="B15" s="177"/>
      <c r="C15" s="577"/>
      <c r="D15" s="578"/>
      <c r="E15" s="579"/>
      <c r="F15" s="464"/>
      <c r="G15" s="570"/>
      <c r="H15" s="582"/>
      <c r="I15" s="595"/>
      <c r="J15" s="596"/>
      <c r="K15" s="276"/>
    </row>
    <row r="16" spans="1:16" x14ac:dyDescent="0.25">
      <c r="A16" s="584"/>
      <c r="B16" s="585"/>
      <c r="C16" s="585"/>
      <c r="D16" s="585"/>
      <c r="E16" s="585"/>
      <c r="F16" s="585"/>
      <c r="G16" s="585"/>
      <c r="H16" s="585"/>
      <c r="I16" s="472"/>
      <c r="J16" s="266" t="s">
        <v>68</v>
      </c>
      <c r="K16" s="345">
        <f>SUM(K15:K15)</f>
        <v>0</v>
      </c>
    </row>
    <row r="17" spans="1:12" customFormat="1" x14ac:dyDescent="0.25">
      <c r="A17" s="328"/>
      <c r="B17" s="259"/>
      <c r="C17" s="260"/>
      <c r="D17" s="260"/>
      <c r="E17" s="260"/>
      <c r="F17" s="259"/>
      <c r="G17" s="261"/>
      <c r="H17" s="262"/>
      <c r="I17" s="262"/>
      <c r="J17" s="258"/>
      <c r="K17" s="263"/>
    </row>
    <row r="18" spans="1:12" customFormat="1" x14ac:dyDescent="0.25">
      <c r="A18" s="586" t="s">
        <v>59</v>
      </c>
      <c r="B18" s="587"/>
      <c r="C18" s="587"/>
      <c r="D18" s="587"/>
      <c r="E18" s="587"/>
      <c r="F18" s="587"/>
      <c r="G18" s="587"/>
      <c r="H18" s="587"/>
      <c r="I18" s="587"/>
      <c r="J18" s="587"/>
      <c r="K18" s="588"/>
    </row>
    <row r="19" spans="1:12" customFormat="1" x14ac:dyDescent="0.25">
      <c r="A19" s="174" t="s">
        <v>20</v>
      </c>
      <c r="B19" s="470" t="s">
        <v>60</v>
      </c>
      <c r="C19" s="589" t="s">
        <v>39</v>
      </c>
      <c r="D19" s="589"/>
      <c r="E19" s="589"/>
      <c r="F19" s="184" t="s">
        <v>78</v>
      </c>
      <c r="G19" s="590" t="s">
        <v>49</v>
      </c>
      <c r="H19" s="591"/>
      <c r="I19" s="470" t="s">
        <v>61</v>
      </c>
      <c r="J19" s="175" t="s">
        <v>62</v>
      </c>
      <c r="K19" s="470" t="s">
        <v>63</v>
      </c>
    </row>
    <row r="20" spans="1:12" customFormat="1" x14ac:dyDescent="0.25">
      <c r="A20" s="176"/>
      <c r="B20" s="177"/>
      <c r="C20" s="592"/>
      <c r="D20" s="593"/>
      <c r="E20" s="594"/>
      <c r="F20" s="275"/>
      <c r="G20" s="595"/>
      <c r="H20" s="596"/>
      <c r="I20" s="178"/>
      <c r="J20" s="178"/>
      <c r="K20" s="178"/>
    </row>
    <row r="21" spans="1:12" customFormat="1" x14ac:dyDescent="0.25">
      <c r="A21" s="179"/>
      <c r="B21" s="180"/>
      <c r="C21" s="180"/>
      <c r="D21" s="180"/>
      <c r="E21" s="180"/>
      <c r="F21" s="180"/>
      <c r="G21" s="180"/>
      <c r="H21" s="180"/>
      <c r="I21" s="180"/>
      <c r="J21" s="181" t="s">
        <v>69</v>
      </c>
      <c r="K21" s="182">
        <f>K20</f>
        <v>0</v>
      </c>
    </row>
    <row r="22" spans="1:12" x14ac:dyDescent="0.25">
      <c r="A22" s="471"/>
      <c r="B22" s="472"/>
      <c r="C22" s="472"/>
      <c r="D22" s="472"/>
      <c r="E22" s="472"/>
      <c r="F22" s="472"/>
      <c r="G22" s="472"/>
      <c r="H22" s="472"/>
      <c r="I22" s="472"/>
      <c r="J22" s="258"/>
      <c r="K22" s="331"/>
      <c r="L22" s="271"/>
    </row>
    <row r="23" spans="1:12" x14ac:dyDescent="0.25">
      <c r="A23" s="597" t="s">
        <v>76</v>
      </c>
      <c r="B23" s="598"/>
      <c r="C23" s="598"/>
      <c r="D23" s="598"/>
      <c r="E23" s="598"/>
      <c r="F23" s="598"/>
      <c r="G23" s="598"/>
      <c r="H23" s="598"/>
      <c r="I23" s="598"/>
      <c r="J23" s="598"/>
      <c r="K23" s="598"/>
    </row>
    <row r="24" spans="1:12" x14ac:dyDescent="0.25">
      <c r="A24" s="268" t="s">
        <v>21</v>
      </c>
      <c r="B24" s="269"/>
      <c r="C24" s="269"/>
      <c r="D24" s="269"/>
      <c r="E24" s="270"/>
      <c r="F24" s="567" t="s">
        <v>91</v>
      </c>
      <c r="G24" s="568"/>
      <c r="H24" s="569"/>
      <c r="I24" s="567" t="s">
        <v>92</v>
      </c>
      <c r="J24" s="568"/>
      <c r="K24" s="569"/>
    </row>
    <row r="25" spans="1:12" x14ac:dyDescent="0.25">
      <c r="A25" s="577" t="s">
        <v>88</v>
      </c>
      <c r="B25" s="578"/>
      <c r="C25" s="578"/>
      <c r="D25" s="578"/>
      <c r="E25" s="579"/>
      <c r="F25" s="583">
        <v>0.84040000000000004</v>
      </c>
      <c r="G25" s="568"/>
      <c r="H25" s="569"/>
      <c r="I25" s="570">
        <f>K11</f>
        <v>3963.29</v>
      </c>
      <c r="J25" s="581"/>
      <c r="K25" s="582"/>
    </row>
    <row r="26" spans="1:12" x14ac:dyDescent="0.25">
      <c r="A26" s="577" t="s">
        <v>89</v>
      </c>
      <c r="B26" s="578"/>
      <c r="C26" s="578"/>
      <c r="D26" s="578"/>
      <c r="E26" s="579"/>
      <c r="F26" s="567"/>
      <c r="G26" s="568"/>
      <c r="H26" s="569"/>
      <c r="I26" s="580">
        <f>K16</f>
        <v>0</v>
      </c>
      <c r="J26" s="568"/>
      <c r="K26" s="569"/>
    </row>
    <row r="27" spans="1:12" x14ac:dyDescent="0.25">
      <c r="A27" s="577" t="s">
        <v>90</v>
      </c>
      <c r="B27" s="578"/>
      <c r="C27" s="578"/>
      <c r="D27" s="578"/>
      <c r="E27" s="579"/>
      <c r="F27" s="567"/>
      <c r="G27" s="568"/>
      <c r="H27" s="569"/>
      <c r="I27" s="570">
        <f>K21</f>
        <v>0</v>
      </c>
      <c r="J27" s="581"/>
      <c r="K27" s="582"/>
    </row>
    <row r="28" spans="1:12" x14ac:dyDescent="0.25">
      <c r="A28" s="564" t="s">
        <v>93</v>
      </c>
      <c r="B28" s="565"/>
      <c r="C28" s="565"/>
      <c r="D28" s="565"/>
      <c r="E28" s="566"/>
      <c r="F28" s="567"/>
      <c r="G28" s="568"/>
      <c r="H28" s="569"/>
      <c r="I28" s="570">
        <f>SUM(I25:K27)</f>
        <v>3963.29</v>
      </c>
      <c r="J28" s="568"/>
      <c r="K28" s="569"/>
    </row>
    <row r="29" spans="1:12" x14ac:dyDescent="0.25">
      <c r="A29" s="571" t="s">
        <v>278</v>
      </c>
      <c r="B29" s="572"/>
      <c r="C29" s="572"/>
      <c r="D29" s="572"/>
      <c r="E29" s="573"/>
      <c r="F29" s="461"/>
      <c r="G29" s="462"/>
      <c r="H29" s="463"/>
      <c r="I29" s="459"/>
      <c r="J29" s="459">
        <f>I28*0.2332</f>
        <v>924.23922799999991</v>
      </c>
      <c r="K29" s="460"/>
    </row>
    <row r="30" spans="1:12" x14ac:dyDescent="0.25">
      <c r="A30" s="574" t="s">
        <v>94</v>
      </c>
      <c r="B30" s="575"/>
      <c r="C30" s="575"/>
      <c r="D30" s="575"/>
      <c r="E30" s="575"/>
      <c r="F30" s="576"/>
      <c r="G30" s="576"/>
      <c r="H30" s="576"/>
      <c r="I30" s="332"/>
      <c r="J30" s="332">
        <f>I28+J29</f>
        <v>4887.5292279999994</v>
      </c>
      <c r="K30" s="333"/>
    </row>
    <row r="47" spans="1:16" s="198" customFormat="1" x14ac:dyDescent="0.25">
      <c r="A47" s="199"/>
      <c r="B47" s="194"/>
      <c r="F47" s="194"/>
      <c r="G47" s="200"/>
      <c r="H47" s="197"/>
      <c r="I47" s="197"/>
      <c r="J47" s="197" t="e">
        <f>'Comp-01'!#REF!+'Comp-01'!F25:H25=L11*4.7845</f>
        <v>#REF!</v>
      </c>
      <c r="L47" s="164"/>
      <c r="M47" s="164"/>
      <c r="N47" s="164"/>
      <c r="O47" s="164"/>
      <c r="P47" s="164"/>
    </row>
  </sheetData>
  <mergeCells count="42">
    <mergeCell ref="A8:K8"/>
    <mergeCell ref="A1:D4"/>
    <mergeCell ref="E1:J4"/>
    <mergeCell ref="K1:K2"/>
    <mergeCell ref="B5:K5"/>
    <mergeCell ref="B6:K6"/>
    <mergeCell ref="C15:E15"/>
    <mergeCell ref="G15:H15"/>
    <mergeCell ref="I15:J15"/>
    <mergeCell ref="C9:E9"/>
    <mergeCell ref="I9:J9"/>
    <mergeCell ref="C10:E10"/>
    <mergeCell ref="I10:J10"/>
    <mergeCell ref="C11:E11"/>
    <mergeCell ref="A13:K13"/>
    <mergeCell ref="C14:E14"/>
    <mergeCell ref="G14:H14"/>
    <mergeCell ref="I14:J14"/>
    <mergeCell ref="A25:E25"/>
    <mergeCell ref="F25:H25"/>
    <mergeCell ref="I25:K25"/>
    <mergeCell ref="A16:H16"/>
    <mergeCell ref="A18:K18"/>
    <mergeCell ref="C19:E19"/>
    <mergeCell ref="G19:H19"/>
    <mergeCell ref="C20:E20"/>
    <mergeCell ref="G20:H20"/>
    <mergeCell ref="A23:K23"/>
    <mergeCell ref="F24:H24"/>
    <mergeCell ref="I24:K24"/>
    <mergeCell ref="A26:E26"/>
    <mergeCell ref="F26:H26"/>
    <mergeCell ref="I26:K26"/>
    <mergeCell ref="A27:E27"/>
    <mergeCell ref="F27:H27"/>
    <mergeCell ref="I27:K27"/>
    <mergeCell ref="A28:E28"/>
    <mergeCell ref="F28:H28"/>
    <mergeCell ref="I28:K28"/>
    <mergeCell ref="A29:E29"/>
    <mergeCell ref="A30:E30"/>
    <mergeCell ref="F30:H30"/>
  </mergeCells>
  <pageMargins left="0.511811024" right="0.511811024" top="0.78740157499999996" bottom="0.78740157499999996" header="0.31496062000000002" footer="0.31496062000000002"/>
  <pageSetup paperSize="9" scale="55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P58"/>
  <sheetViews>
    <sheetView showGridLines="0" view="pageBreakPreview" zoomScaleNormal="100" zoomScaleSheetLayoutView="100" workbookViewId="0">
      <selection activeCell="B31" sqref="B31"/>
    </sheetView>
  </sheetViews>
  <sheetFormatPr defaultRowHeight="15" x14ac:dyDescent="0.25"/>
  <cols>
    <col min="1" max="1" width="9.85546875" style="199" customWidth="1"/>
    <col min="2" max="2" width="14.28515625" style="194" customWidth="1"/>
    <col min="3" max="4" width="7.7109375" style="198" customWidth="1"/>
    <col min="5" max="5" width="54.42578125" style="198" customWidth="1"/>
    <col min="6" max="6" width="10.7109375" style="194" customWidth="1"/>
    <col min="7" max="7" width="11.140625" style="200" customWidth="1"/>
    <col min="8" max="8" width="12.7109375" style="197" customWidth="1"/>
    <col min="9" max="9" width="11.5703125" style="197" customWidth="1"/>
    <col min="10" max="10" width="10.85546875" style="197" customWidth="1"/>
    <col min="11" max="11" width="14" style="198" customWidth="1"/>
    <col min="12" max="12" width="12.5703125" style="164" customWidth="1"/>
    <col min="13" max="13" width="12.28515625" style="164" customWidth="1"/>
    <col min="14" max="14" width="9.140625" style="164"/>
    <col min="15" max="15" width="8.28515625" style="164" bestFit="1" customWidth="1"/>
    <col min="16" max="16384" width="9.140625" style="164"/>
  </cols>
  <sheetData>
    <row r="1" spans="1:13" ht="19.5" customHeight="1" x14ac:dyDescent="0.25">
      <c r="A1" s="606"/>
      <c r="B1" s="607"/>
      <c r="C1" s="607"/>
      <c r="D1" s="608"/>
      <c r="E1" s="615" t="s">
        <v>55</v>
      </c>
      <c r="F1" s="616"/>
      <c r="G1" s="616"/>
      <c r="H1" s="616"/>
      <c r="I1" s="616"/>
      <c r="J1" s="617"/>
      <c r="K1" s="624" t="s">
        <v>56</v>
      </c>
    </row>
    <row r="2" spans="1:13" ht="19.5" customHeight="1" x14ac:dyDescent="0.25">
      <c r="A2" s="609"/>
      <c r="B2" s="610"/>
      <c r="C2" s="610"/>
      <c r="D2" s="611"/>
      <c r="E2" s="618"/>
      <c r="F2" s="619"/>
      <c r="G2" s="619"/>
      <c r="H2" s="619"/>
      <c r="I2" s="619"/>
      <c r="J2" s="620"/>
      <c r="K2" s="624"/>
      <c r="M2" s="165"/>
    </row>
    <row r="3" spans="1:13" ht="19.5" customHeight="1" x14ac:dyDescent="0.25">
      <c r="A3" s="609"/>
      <c r="B3" s="610"/>
      <c r="C3" s="610"/>
      <c r="D3" s="611"/>
      <c r="E3" s="618"/>
      <c r="F3" s="619"/>
      <c r="G3" s="619"/>
      <c r="H3" s="619"/>
      <c r="I3" s="619"/>
      <c r="J3" s="620"/>
      <c r="K3" s="166">
        <v>44348</v>
      </c>
    </row>
    <row r="4" spans="1:13" ht="19.5" customHeight="1" x14ac:dyDescent="0.25">
      <c r="A4" s="612"/>
      <c r="B4" s="613"/>
      <c r="C4" s="613"/>
      <c r="D4" s="614"/>
      <c r="E4" s="621"/>
      <c r="F4" s="622"/>
      <c r="G4" s="622"/>
      <c r="H4" s="622"/>
      <c r="I4" s="622"/>
      <c r="J4" s="623"/>
      <c r="K4" s="167" t="s">
        <v>146</v>
      </c>
    </row>
    <row r="5" spans="1:13" ht="19.5" x14ac:dyDescent="0.25">
      <c r="A5" s="323"/>
      <c r="B5" s="317"/>
      <c r="C5" s="317"/>
      <c r="D5" s="317"/>
      <c r="E5" s="318"/>
      <c r="F5" s="318"/>
      <c r="G5" s="168"/>
      <c r="H5" s="169"/>
      <c r="I5" s="169"/>
      <c r="J5" s="169"/>
      <c r="K5" s="170"/>
    </row>
    <row r="6" spans="1:13" ht="30" customHeight="1" x14ac:dyDescent="0.25">
      <c r="A6" s="324" t="s">
        <v>57</v>
      </c>
      <c r="B6" s="625" t="s">
        <v>309</v>
      </c>
      <c r="C6" s="625"/>
      <c r="D6" s="625"/>
      <c r="E6" s="625"/>
      <c r="F6" s="625"/>
      <c r="G6" s="625"/>
      <c r="H6" s="625"/>
      <c r="I6" s="625"/>
      <c r="J6" s="625"/>
      <c r="K6" s="626"/>
      <c r="L6" s="171"/>
    </row>
    <row r="7" spans="1:13" x14ac:dyDescent="0.25">
      <c r="A7" s="325" t="s">
        <v>58</v>
      </c>
      <c r="B7" s="627" t="s">
        <v>18</v>
      </c>
      <c r="C7" s="627"/>
      <c r="D7" s="627"/>
      <c r="E7" s="627"/>
      <c r="F7" s="627"/>
      <c r="G7" s="627"/>
      <c r="H7" s="627"/>
      <c r="I7" s="627"/>
      <c r="J7" s="627"/>
      <c r="K7" s="628"/>
    </row>
    <row r="8" spans="1:13" x14ac:dyDescent="0.25">
      <c r="A8" s="325" t="s">
        <v>164</v>
      </c>
      <c r="B8" s="326"/>
      <c r="C8" s="326"/>
      <c r="D8" s="326"/>
      <c r="E8" s="326"/>
      <c r="F8" s="326"/>
      <c r="G8" s="326"/>
      <c r="H8" s="326"/>
      <c r="I8" s="326"/>
      <c r="J8" s="326"/>
      <c r="K8" s="316"/>
    </row>
    <row r="9" spans="1:13" s="173" customFormat="1" x14ac:dyDescent="0.25">
      <c r="A9" s="172"/>
      <c r="B9" s="327"/>
      <c r="C9" s="327"/>
      <c r="D9" s="327"/>
      <c r="E9" s="327"/>
      <c r="F9" s="327"/>
      <c r="G9" s="327"/>
      <c r="H9" s="327"/>
      <c r="I9" s="327"/>
      <c r="J9" s="327"/>
      <c r="K9" s="183"/>
    </row>
    <row r="10" spans="1:13" x14ac:dyDescent="0.25">
      <c r="A10" s="586" t="s">
        <v>65</v>
      </c>
      <c r="B10" s="587"/>
      <c r="C10" s="587"/>
      <c r="D10" s="587"/>
      <c r="E10" s="587"/>
      <c r="F10" s="587"/>
      <c r="G10" s="587"/>
      <c r="H10" s="587"/>
      <c r="I10" s="587"/>
      <c r="J10" s="587"/>
      <c r="K10" s="588"/>
    </row>
    <row r="11" spans="1:13" x14ac:dyDescent="0.25">
      <c r="A11" s="265" t="s">
        <v>20</v>
      </c>
      <c r="B11" s="313" t="s">
        <v>60</v>
      </c>
      <c r="C11" s="576" t="s">
        <v>39</v>
      </c>
      <c r="D11" s="576"/>
      <c r="E11" s="576"/>
      <c r="F11" s="184" t="s">
        <v>78</v>
      </c>
      <c r="G11" s="185" t="s">
        <v>66</v>
      </c>
      <c r="H11" s="186" t="s">
        <v>67</v>
      </c>
      <c r="I11" s="599" t="s">
        <v>49</v>
      </c>
      <c r="J11" s="600"/>
      <c r="K11" s="184" t="s">
        <v>63</v>
      </c>
    </row>
    <row r="12" spans="1:13" customFormat="1" ht="15" customHeight="1" x14ac:dyDescent="0.25">
      <c r="A12" s="187">
        <v>20083</v>
      </c>
      <c r="B12" s="674" t="s">
        <v>10</v>
      </c>
      <c r="C12" s="601" t="s">
        <v>275</v>
      </c>
      <c r="D12" s="602"/>
      <c r="E12" s="603"/>
      <c r="F12" s="315">
        <v>3.1831618000000002</v>
      </c>
      <c r="G12" s="346">
        <v>1.5727</v>
      </c>
      <c r="H12" s="188">
        <v>14.34</v>
      </c>
      <c r="I12" s="595">
        <v>1</v>
      </c>
      <c r="J12" s="596"/>
      <c r="K12" s="189">
        <f>ROUND(F12*H12*I12,2)</f>
        <v>45.65</v>
      </c>
    </row>
    <row r="13" spans="1:13" customFormat="1" ht="15" customHeight="1" x14ac:dyDescent="0.25">
      <c r="A13" s="187">
        <v>20038</v>
      </c>
      <c r="B13" s="674" t="s">
        <v>10</v>
      </c>
      <c r="C13" s="601" t="s">
        <v>274</v>
      </c>
      <c r="D13" s="602"/>
      <c r="E13" s="603"/>
      <c r="F13" s="315">
        <v>3.1831618000000002</v>
      </c>
      <c r="G13" s="346">
        <v>1.5727</v>
      </c>
      <c r="H13" s="188">
        <v>17.61</v>
      </c>
      <c r="I13" s="595">
        <v>1</v>
      </c>
      <c r="J13" s="596"/>
      <c r="K13" s="189">
        <f t="shared" ref="K13:K16" si="0">ROUND(F13*H13*I13,2)</f>
        <v>56.06</v>
      </c>
    </row>
    <row r="14" spans="1:13" customFormat="1" ht="15" customHeight="1" x14ac:dyDescent="0.25">
      <c r="A14" s="187">
        <v>20109</v>
      </c>
      <c r="B14" s="674" t="s">
        <v>10</v>
      </c>
      <c r="C14" s="601" t="s">
        <v>163</v>
      </c>
      <c r="D14" s="602"/>
      <c r="E14" s="603"/>
      <c r="F14" s="315">
        <v>0.72795799999999999</v>
      </c>
      <c r="G14" s="346">
        <v>1.5727</v>
      </c>
      <c r="H14" s="188">
        <v>17.61</v>
      </c>
      <c r="I14" s="595">
        <v>1</v>
      </c>
      <c r="J14" s="596"/>
      <c r="K14" s="189">
        <f t="shared" si="0"/>
        <v>12.82</v>
      </c>
    </row>
    <row r="15" spans="1:13" customFormat="1" ht="15" customHeight="1" x14ac:dyDescent="0.25">
      <c r="A15" s="187">
        <v>20060</v>
      </c>
      <c r="B15" s="674" t="s">
        <v>10</v>
      </c>
      <c r="C15" s="601" t="s">
        <v>277</v>
      </c>
      <c r="D15" s="602"/>
      <c r="E15" s="603"/>
      <c r="F15" s="450">
        <v>1.05</v>
      </c>
      <c r="G15" s="346">
        <v>1.5727</v>
      </c>
      <c r="H15" s="188">
        <v>32.1</v>
      </c>
      <c r="I15" s="595">
        <v>2</v>
      </c>
      <c r="J15" s="596"/>
      <c r="K15" s="189">
        <f t="shared" si="0"/>
        <v>67.41</v>
      </c>
    </row>
    <row r="16" spans="1:13" customFormat="1" x14ac:dyDescent="0.25">
      <c r="A16" s="187">
        <v>20002</v>
      </c>
      <c r="B16" s="674" t="s">
        <v>10</v>
      </c>
      <c r="C16" s="629" t="s">
        <v>276</v>
      </c>
      <c r="D16" s="604"/>
      <c r="E16" s="630"/>
      <c r="F16" s="315">
        <v>6.2703655000000005</v>
      </c>
      <c r="G16" s="346">
        <v>1.5727</v>
      </c>
      <c r="H16" s="188">
        <v>14.2</v>
      </c>
      <c r="I16" s="631">
        <v>1</v>
      </c>
      <c r="J16" s="596"/>
      <c r="K16" s="189">
        <f t="shared" si="0"/>
        <v>89.04</v>
      </c>
    </row>
    <row r="17" spans="1:16" customFormat="1" x14ac:dyDescent="0.25">
      <c r="A17" s="187"/>
      <c r="B17" s="190"/>
      <c r="C17" s="604"/>
      <c r="D17" s="604"/>
      <c r="E17" s="604"/>
      <c r="F17" s="190"/>
      <c r="G17" s="191"/>
      <c r="H17" s="192"/>
      <c r="I17" s="192"/>
      <c r="J17" s="181" t="s">
        <v>64</v>
      </c>
      <c r="K17" s="193">
        <f>SUM(K12:K16)</f>
        <v>270.98</v>
      </c>
    </row>
    <row r="18" spans="1:16" customFormat="1" x14ac:dyDescent="0.25">
      <c r="A18" s="328"/>
      <c r="B18" s="259"/>
      <c r="C18" s="260"/>
      <c r="D18" s="260"/>
      <c r="E18" s="260"/>
      <c r="F18" s="259"/>
      <c r="G18" s="261"/>
      <c r="H18" s="262"/>
      <c r="I18" s="262"/>
      <c r="J18" s="258"/>
      <c r="K18" s="263"/>
      <c r="M18" s="272"/>
      <c r="N18" s="272"/>
      <c r="O18" s="272"/>
      <c r="P18" s="272"/>
    </row>
    <row r="19" spans="1:16" x14ac:dyDescent="0.25">
      <c r="A19" s="576" t="s">
        <v>70</v>
      </c>
      <c r="B19" s="576"/>
      <c r="C19" s="576"/>
      <c r="D19" s="576"/>
      <c r="E19" s="576"/>
      <c r="F19" s="576"/>
      <c r="G19" s="576"/>
      <c r="H19" s="576"/>
      <c r="I19" s="576"/>
      <c r="J19" s="576"/>
      <c r="K19" s="576"/>
      <c r="M19" s="273"/>
    </row>
    <row r="20" spans="1:16" x14ac:dyDescent="0.25">
      <c r="A20" s="265" t="s">
        <v>20</v>
      </c>
      <c r="B20" s="313" t="s">
        <v>60</v>
      </c>
      <c r="C20" s="576" t="s">
        <v>39</v>
      </c>
      <c r="D20" s="576"/>
      <c r="E20" s="576"/>
      <c r="F20" s="184" t="s">
        <v>78</v>
      </c>
      <c r="G20" s="605" t="s">
        <v>71</v>
      </c>
      <c r="H20" s="605"/>
      <c r="I20" s="590" t="s">
        <v>49</v>
      </c>
      <c r="J20" s="591"/>
      <c r="K20" s="195" t="s">
        <v>71</v>
      </c>
    </row>
    <row r="21" spans="1:16" x14ac:dyDescent="0.25">
      <c r="A21" s="264">
        <v>40360</v>
      </c>
      <c r="B21" s="674" t="s">
        <v>10</v>
      </c>
      <c r="C21" s="577" t="s">
        <v>308</v>
      </c>
      <c r="D21" s="578"/>
      <c r="E21" s="579"/>
      <c r="F21" s="274">
        <v>0.20300000000000001</v>
      </c>
      <c r="G21" s="570">
        <v>731.91</v>
      </c>
      <c r="H21" s="582"/>
      <c r="I21" s="595">
        <v>1</v>
      </c>
      <c r="J21" s="596"/>
      <c r="K21" s="276">
        <f t="shared" ref="K21:K26" si="1">ROUND(F21*G21*I21,2)</f>
        <v>148.58000000000001</v>
      </c>
    </row>
    <row r="22" spans="1:16" ht="30" x14ac:dyDescent="0.25">
      <c r="A22" s="264">
        <v>28008</v>
      </c>
      <c r="B22" s="675" t="s">
        <v>162</v>
      </c>
      <c r="C22" s="577" t="s">
        <v>82</v>
      </c>
      <c r="D22" s="578"/>
      <c r="E22" s="579"/>
      <c r="F22" s="274">
        <v>0.97943440000000004</v>
      </c>
      <c r="G22" s="570">
        <v>10.81</v>
      </c>
      <c r="H22" s="582"/>
      <c r="I22" s="595">
        <v>1</v>
      </c>
      <c r="J22" s="596"/>
      <c r="K22" s="276">
        <f t="shared" si="1"/>
        <v>10.59</v>
      </c>
    </row>
    <row r="23" spans="1:16" ht="30" x14ac:dyDescent="0.25">
      <c r="A23" s="264">
        <v>20521</v>
      </c>
      <c r="B23" s="675" t="s">
        <v>162</v>
      </c>
      <c r="C23" s="577" t="s">
        <v>83</v>
      </c>
      <c r="D23" s="578"/>
      <c r="E23" s="579"/>
      <c r="F23" s="274">
        <v>0.28078379999999997</v>
      </c>
      <c r="G23" s="570">
        <v>109.56</v>
      </c>
      <c r="H23" s="582"/>
      <c r="I23" s="595">
        <v>1</v>
      </c>
      <c r="J23" s="596"/>
      <c r="K23" s="276">
        <f t="shared" si="1"/>
        <v>30.76</v>
      </c>
    </row>
    <row r="24" spans="1:16" ht="30" x14ac:dyDescent="0.25">
      <c r="A24" s="264">
        <v>26569</v>
      </c>
      <c r="B24" s="675" t="s">
        <v>162</v>
      </c>
      <c r="C24" s="577" t="s">
        <v>84</v>
      </c>
      <c r="D24" s="578"/>
      <c r="E24" s="579"/>
      <c r="F24" s="274">
        <v>0.3672879</v>
      </c>
      <c r="G24" s="570">
        <v>18.829999999999998</v>
      </c>
      <c r="H24" s="582"/>
      <c r="I24" s="595">
        <v>1</v>
      </c>
      <c r="J24" s="596"/>
      <c r="K24" s="276">
        <f t="shared" si="1"/>
        <v>6.92</v>
      </c>
    </row>
    <row r="25" spans="1:16" ht="30" x14ac:dyDescent="0.25">
      <c r="A25" s="264">
        <v>20985</v>
      </c>
      <c r="B25" s="675" t="s">
        <v>162</v>
      </c>
      <c r="C25" s="577" t="s">
        <v>85</v>
      </c>
      <c r="D25" s="578"/>
      <c r="E25" s="579"/>
      <c r="F25" s="274">
        <v>1.2242929999999999</v>
      </c>
      <c r="G25" s="570">
        <v>9.19</v>
      </c>
      <c r="H25" s="582"/>
      <c r="I25" s="595">
        <v>1</v>
      </c>
      <c r="J25" s="596"/>
      <c r="K25" s="276">
        <f t="shared" si="1"/>
        <v>11.25</v>
      </c>
    </row>
    <row r="26" spans="1:16" s="196" customFormat="1" ht="34.5" customHeight="1" x14ac:dyDescent="0.25">
      <c r="A26" s="267">
        <v>20988</v>
      </c>
      <c r="B26" s="673" t="s">
        <v>162</v>
      </c>
      <c r="C26" s="601" t="s">
        <v>86</v>
      </c>
      <c r="D26" s="602"/>
      <c r="E26" s="603"/>
      <c r="F26" s="322">
        <v>2.4485859999999997</v>
      </c>
      <c r="G26" s="570">
        <v>15.68</v>
      </c>
      <c r="H26" s="582"/>
      <c r="I26" s="595">
        <v>1</v>
      </c>
      <c r="J26" s="596"/>
      <c r="K26" s="277">
        <f t="shared" si="1"/>
        <v>38.39</v>
      </c>
    </row>
    <row r="27" spans="1:16" x14ac:dyDescent="0.25">
      <c r="A27" s="584"/>
      <c r="B27" s="585"/>
      <c r="C27" s="585"/>
      <c r="D27" s="585"/>
      <c r="E27" s="585"/>
      <c r="F27" s="585"/>
      <c r="G27" s="585"/>
      <c r="H27" s="585"/>
      <c r="I27" s="329"/>
      <c r="J27" s="266" t="s">
        <v>68</v>
      </c>
      <c r="K27" s="345">
        <f>SUM(K21:K26)</f>
        <v>246.49</v>
      </c>
    </row>
    <row r="28" spans="1:16" customFormat="1" x14ac:dyDescent="0.25">
      <c r="A28" s="328"/>
      <c r="B28" s="259"/>
      <c r="C28" s="260"/>
      <c r="D28" s="260"/>
      <c r="E28" s="260"/>
      <c r="F28" s="259"/>
      <c r="G28" s="261"/>
      <c r="H28" s="262"/>
      <c r="I28" s="262"/>
      <c r="J28" s="258"/>
      <c r="K28" s="263"/>
    </row>
    <row r="29" spans="1:16" customFormat="1" x14ac:dyDescent="0.25">
      <c r="A29" s="586" t="s">
        <v>59</v>
      </c>
      <c r="B29" s="587"/>
      <c r="C29" s="587"/>
      <c r="D29" s="587"/>
      <c r="E29" s="587"/>
      <c r="F29" s="587"/>
      <c r="G29" s="587"/>
      <c r="H29" s="587"/>
      <c r="I29" s="587"/>
      <c r="J29" s="587"/>
      <c r="K29" s="588"/>
    </row>
    <row r="30" spans="1:16" customFormat="1" x14ac:dyDescent="0.25">
      <c r="A30" s="174" t="s">
        <v>20</v>
      </c>
      <c r="B30" s="314" t="s">
        <v>60</v>
      </c>
      <c r="C30" s="589" t="s">
        <v>39</v>
      </c>
      <c r="D30" s="589"/>
      <c r="E30" s="589"/>
      <c r="F30" s="184" t="s">
        <v>78</v>
      </c>
      <c r="G30" s="590" t="s">
        <v>49</v>
      </c>
      <c r="H30" s="591"/>
      <c r="I30" s="314" t="s">
        <v>61</v>
      </c>
      <c r="J30" s="175" t="s">
        <v>62</v>
      </c>
      <c r="K30" s="314" t="s">
        <v>63</v>
      </c>
    </row>
    <row r="31" spans="1:16" customFormat="1" ht="30" x14ac:dyDescent="0.25">
      <c r="A31" s="176">
        <v>80125</v>
      </c>
      <c r="B31" s="673" t="s">
        <v>162</v>
      </c>
      <c r="C31" s="592" t="s">
        <v>87</v>
      </c>
      <c r="D31" s="593"/>
      <c r="E31" s="594"/>
      <c r="F31" s="275">
        <v>0.25988100600000003</v>
      </c>
      <c r="G31" s="595">
        <v>3</v>
      </c>
      <c r="H31" s="596"/>
      <c r="I31" s="178">
        <v>36.409999999999997</v>
      </c>
      <c r="J31" s="178">
        <v>0</v>
      </c>
      <c r="K31" s="178">
        <f>ROUND(F31*G31*I31,2)</f>
        <v>28.39</v>
      </c>
    </row>
    <row r="32" spans="1:16" customFormat="1" x14ac:dyDescent="0.25">
      <c r="A32" s="179"/>
      <c r="B32" s="180"/>
      <c r="C32" s="180"/>
      <c r="D32" s="180"/>
      <c r="E32" s="180"/>
      <c r="F32" s="180"/>
      <c r="G32" s="180"/>
      <c r="H32" s="180"/>
      <c r="I32" s="180"/>
      <c r="J32" s="181" t="s">
        <v>69</v>
      </c>
      <c r="K32" s="182">
        <f>K31</f>
        <v>28.39</v>
      </c>
    </row>
    <row r="33" spans="1:12" x14ac:dyDescent="0.25">
      <c r="A33" s="330"/>
      <c r="B33" s="329"/>
      <c r="C33" s="329"/>
      <c r="D33" s="329"/>
      <c r="E33" s="329"/>
      <c r="F33" s="329"/>
      <c r="G33" s="329"/>
      <c r="H33" s="329"/>
      <c r="I33" s="329"/>
      <c r="J33" s="258"/>
      <c r="K33" s="331"/>
      <c r="L33" s="271"/>
    </row>
    <row r="34" spans="1:12" x14ac:dyDescent="0.25">
      <c r="A34" s="597" t="s">
        <v>76</v>
      </c>
      <c r="B34" s="598"/>
      <c r="C34" s="598"/>
      <c r="D34" s="598"/>
      <c r="E34" s="598"/>
      <c r="F34" s="598"/>
      <c r="G34" s="598"/>
      <c r="H34" s="598"/>
      <c r="I34" s="598"/>
      <c r="J34" s="598"/>
      <c r="K34" s="598"/>
    </row>
    <row r="35" spans="1:12" x14ac:dyDescent="0.25">
      <c r="A35" s="268" t="s">
        <v>21</v>
      </c>
      <c r="B35" s="269"/>
      <c r="C35" s="269"/>
      <c r="D35" s="269"/>
      <c r="E35" s="270"/>
      <c r="F35" s="567" t="s">
        <v>91</v>
      </c>
      <c r="G35" s="568"/>
      <c r="H35" s="569"/>
      <c r="I35" s="567" t="s">
        <v>92</v>
      </c>
      <c r="J35" s="568"/>
      <c r="K35" s="569"/>
    </row>
    <row r="36" spans="1:12" x14ac:dyDescent="0.25">
      <c r="A36" s="577" t="s">
        <v>88</v>
      </c>
      <c r="B36" s="578"/>
      <c r="C36" s="578"/>
      <c r="D36" s="578"/>
      <c r="E36" s="579"/>
      <c r="F36" s="583">
        <v>1.5727</v>
      </c>
      <c r="G36" s="568"/>
      <c r="H36" s="569"/>
      <c r="I36" s="570">
        <f>K17</f>
        <v>270.98</v>
      </c>
      <c r="J36" s="581"/>
      <c r="K36" s="582"/>
    </row>
    <row r="37" spans="1:12" x14ac:dyDescent="0.25">
      <c r="A37" s="577" t="s">
        <v>89</v>
      </c>
      <c r="B37" s="578"/>
      <c r="C37" s="578"/>
      <c r="D37" s="578"/>
      <c r="E37" s="579"/>
      <c r="F37" s="567"/>
      <c r="G37" s="568"/>
      <c r="H37" s="569"/>
      <c r="I37" s="580">
        <f>K27</f>
        <v>246.49</v>
      </c>
      <c r="J37" s="568"/>
      <c r="K37" s="569"/>
    </row>
    <row r="38" spans="1:12" x14ac:dyDescent="0.25">
      <c r="A38" s="577" t="s">
        <v>90</v>
      </c>
      <c r="B38" s="578"/>
      <c r="C38" s="578"/>
      <c r="D38" s="578"/>
      <c r="E38" s="579"/>
      <c r="F38" s="567"/>
      <c r="G38" s="568"/>
      <c r="H38" s="569"/>
      <c r="I38" s="570">
        <f>K32</f>
        <v>28.39</v>
      </c>
      <c r="J38" s="581"/>
      <c r="K38" s="582"/>
    </row>
    <row r="39" spans="1:12" x14ac:dyDescent="0.25">
      <c r="A39" s="564" t="s">
        <v>93</v>
      </c>
      <c r="B39" s="565"/>
      <c r="C39" s="565"/>
      <c r="D39" s="565"/>
      <c r="E39" s="566"/>
      <c r="F39" s="567"/>
      <c r="G39" s="568"/>
      <c r="H39" s="569"/>
      <c r="I39" s="570">
        <f>SUM(I36:K38)</f>
        <v>545.86</v>
      </c>
      <c r="J39" s="568"/>
      <c r="K39" s="569"/>
    </row>
    <row r="40" spans="1:12" x14ac:dyDescent="0.25">
      <c r="A40" s="571" t="s">
        <v>278</v>
      </c>
      <c r="B40" s="572"/>
      <c r="C40" s="572"/>
      <c r="D40" s="572"/>
      <c r="E40" s="573"/>
      <c r="F40" s="447"/>
      <c r="G40" s="448"/>
      <c r="H40" s="449"/>
      <c r="I40" s="459"/>
      <c r="J40" s="459">
        <f>I39*0.2332</f>
        <v>127.294552</v>
      </c>
      <c r="K40" s="460"/>
    </row>
    <row r="41" spans="1:12" x14ac:dyDescent="0.25">
      <c r="A41" s="574" t="s">
        <v>94</v>
      </c>
      <c r="B41" s="575"/>
      <c r="C41" s="575"/>
      <c r="D41" s="575"/>
      <c r="E41" s="575"/>
      <c r="F41" s="576"/>
      <c r="G41" s="576"/>
      <c r="H41" s="576"/>
      <c r="I41" s="332"/>
      <c r="J41" s="332">
        <f>I39+J40</f>
        <v>673.15455199999997</v>
      </c>
      <c r="K41" s="333"/>
    </row>
    <row r="58" spans="10:10" x14ac:dyDescent="0.25">
      <c r="J58" s="197" t="e">
        <f>'Comp-02'!G15+'Comp-02'!F36:H36=L17*4.7845</f>
        <v>#VALUE!</v>
      </c>
    </row>
  </sheetData>
  <mergeCells count="65">
    <mergeCell ref="A41:E41"/>
    <mergeCell ref="F41:H41"/>
    <mergeCell ref="A34:K34"/>
    <mergeCell ref="A36:E36"/>
    <mergeCell ref="A37:E37"/>
    <mergeCell ref="A39:E39"/>
    <mergeCell ref="F39:H39"/>
    <mergeCell ref="I39:K39"/>
    <mergeCell ref="I35:K35"/>
    <mergeCell ref="F36:H36"/>
    <mergeCell ref="I36:K36"/>
    <mergeCell ref="F37:H37"/>
    <mergeCell ref="I37:K37"/>
    <mergeCell ref="A40:E40"/>
    <mergeCell ref="C31:E31"/>
    <mergeCell ref="C14:E14"/>
    <mergeCell ref="A38:E38"/>
    <mergeCell ref="I38:K38"/>
    <mergeCell ref="F38:H38"/>
    <mergeCell ref="C16:E16"/>
    <mergeCell ref="I16:J16"/>
    <mergeCell ref="C17:E17"/>
    <mergeCell ref="A29:K29"/>
    <mergeCell ref="C30:E30"/>
    <mergeCell ref="I14:J14"/>
    <mergeCell ref="C26:E26"/>
    <mergeCell ref="I26:J26"/>
    <mergeCell ref="A27:H27"/>
    <mergeCell ref="A19:K19"/>
    <mergeCell ref="C20:E20"/>
    <mergeCell ref="A1:D4"/>
    <mergeCell ref="E1:J4"/>
    <mergeCell ref="C13:E13"/>
    <mergeCell ref="I13:J13"/>
    <mergeCell ref="K1:K2"/>
    <mergeCell ref="B6:K6"/>
    <mergeCell ref="B7:K7"/>
    <mergeCell ref="A10:K10"/>
    <mergeCell ref="C11:E11"/>
    <mergeCell ref="I11:J11"/>
    <mergeCell ref="G20:H20"/>
    <mergeCell ref="I20:J20"/>
    <mergeCell ref="C12:E12"/>
    <mergeCell ref="I12:J12"/>
    <mergeCell ref="I15:J15"/>
    <mergeCell ref="C15:E15"/>
    <mergeCell ref="C25:E25"/>
    <mergeCell ref="I21:J21"/>
    <mergeCell ref="I22:J22"/>
    <mergeCell ref="I23:J23"/>
    <mergeCell ref="I24:J24"/>
    <mergeCell ref="I25:J25"/>
    <mergeCell ref="G21:H21"/>
    <mergeCell ref="C21:E21"/>
    <mergeCell ref="C22:E22"/>
    <mergeCell ref="C23:E23"/>
    <mergeCell ref="C24:E24"/>
    <mergeCell ref="G26:H26"/>
    <mergeCell ref="G31:H31"/>
    <mergeCell ref="G30:H30"/>
    <mergeCell ref="F35:H35"/>
    <mergeCell ref="G22:H22"/>
    <mergeCell ref="G23:H23"/>
    <mergeCell ref="G24:H24"/>
    <mergeCell ref="G25:H25"/>
  </mergeCells>
  <pageMargins left="0.511811024" right="0.511811024" top="0.78740157499999996" bottom="0.78740157499999996" header="0.31496062000000002" footer="0.31496062000000002"/>
  <pageSetup paperSize="9" scale="55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Q64"/>
  <sheetViews>
    <sheetView showGridLines="0" view="pageBreakPreview" zoomScaleNormal="100" zoomScaleSheetLayoutView="100" workbookViewId="0">
      <selection activeCell="A9" sqref="A9:XFD9"/>
    </sheetView>
  </sheetViews>
  <sheetFormatPr defaultRowHeight="15" x14ac:dyDescent="0.25"/>
  <cols>
    <col min="1" max="1" width="9.85546875" style="199" customWidth="1"/>
    <col min="2" max="2" width="15.85546875" style="194" customWidth="1"/>
    <col min="3" max="4" width="7.7109375" style="198" customWidth="1"/>
    <col min="5" max="5" width="56.7109375" style="198" customWidth="1"/>
    <col min="6" max="6" width="12" style="198" customWidth="1"/>
    <col min="7" max="7" width="10.7109375" style="194" customWidth="1"/>
    <col min="8" max="8" width="11.140625" style="200" customWidth="1"/>
    <col min="9" max="9" width="12.7109375" style="197" customWidth="1"/>
    <col min="10" max="11" width="11.5703125" style="197" customWidth="1"/>
    <col min="12" max="12" width="14" style="198" customWidth="1"/>
    <col min="13" max="13" width="12.5703125" style="164" customWidth="1"/>
    <col min="14" max="14" width="12.28515625" style="164" customWidth="1"/>
    <col min="15" max="15" width="9.140625" style="164"/>
    <col min="16" max="16" width="8.28515625" style="164" bestFit="1" customWidth="1"/>
    <col min="17" max="16384" width="9.140625" style="164"/>
  </cols>
  <sheetData>
    <row r="1" spans="1:14" ht="19.5" customHeight="1" x14ac:dyDescent="0.25">
      <c r="A1" s="606"/>
      <c r="B1" s="607"/>
      <c r="C1" s="607"/>
      <c r="D1" s="608"/>
      <c r="E1" s="615" t="s">
        <v>55</v>
      </c>
      <c r="F1" s="616"/>
      <c r="G1" s="616"/>
      <c r="H1" s="616"/>
      <c r="I1" s="616"/>
      <c r="J1" s="616"/>
      <c r="K1" s="617"/>
      <c r="L1" s="624" t="s">
        <v>56</v>
      </c>
    </row>
    <row r="2" spans="1:14" ht="19.5" customHeight="1" x14ac:dyDescent="0.25">
      <c r="A2" s="609"/>
      <c r="B2" s="610"/>
      <c r="C2" s="610"/>
      <c r="D2" s="611"/>
      <c r="E2" s="618"/>
      <c r="F2" s="619"/>
      <c r="G2" s="619"/>
      <c r="H2" s="619"/>
      <c r="I2" s="619"/>
      <c r="J2" s="619"/>
      <c r="K2" s="620"/>
      <c r="L2" s="624"/>
      <c r="N2" s="165"/>
    </row>
    <row r="3" spans="1:14" ht="19.5" customHeight="1" x14ac:dyDescent="0.25">
      <c r="A3" s="609"/>
      <c r="B3" s="610"/>
      <c r="C3" s="610"/>
      <c r="D3" s="611"/>
      <c r="E3" s="618"/>
      <c r="F3" s="619"/>
      <c r="G3" s="619"/>
      <c r="H3" s="619"/>
      <c r="I3" s="619"/>
      <c r="J3" s="619"/>
      <c r="K3" s="620"/>
      <c r="L3" s="166">
        <v>44348</v>
      </c>
    </row>
    <row r="4" spans="1:14" ht="19.5" customHeight="1" x14ac:dyDescent="0.25">
      <c r="A4" s="612"/>
      <c r="B4" s="613"/>
      <c r="C4" s="613"/>
      <c r="D4" s="614"/>
      <c r="E4" s="621"/>
      <c r="F4" s="622"/>
      <c r="G4" s="622"/>
      <c r="H4" s="622"/>
      <c r="I4" s="622"/>
      <c r="J4" s="622"/>
      <c r="K4" s="623"/>
      <c r="L4" s="167" t="s">
        <v>283</v>
      </c>
    </row>
    <row r="5" spans="1:14" ht="19.5" x14ac:dyDescent="0.25">
      <c r="A5" s="323"/>
      <c r="B5" s="412"/>
      <c r="C5" s="412"/>
      <c r="D5" s="412"/>
      <c r="E5" s="413"/>
      <c r="F5" s="413"/>
      <c r="G5" s="413"/>
      <c r="H5" s="168"/>
      <c r="I5" s="169"/>
      <c r="J5" s="169"/>
      <c r="K5" s="169"/>
      <c r="L5" s="170"/>
    </row>
    <row r="6" spans="1:14" ht="30" customHeight="1" x14ac:dyDescent="0.25">
      <c r="A6" s="324" t="s">
        <v>57</v>
      </c>
      <c r="B6" s="625" t="s">
        <v>279</v>
      </c>
      <c r="C6" s="625"/>
      <c r="D6" s="625"/>
      <c r="E6" s="625"/>
      <c r="F6" s="625"/>
      <c r="G6" s="625"/>
      <c r="H6" s="625"/>
      <c r="I6" s="625"/>
      <c r="J6" s="625"/>
      <c r="K6" s="625"/>
      <c r="L6" s="626"/>
      <c r="M6" s="171"/>
    </row>
    <row r="7" spans="1:14" x14ac:dyDescent="0.25">
      <c r="A7" s="325" t="s">
        <v>58</v>
      </c>
      <c r="B7" s="627" t="s">
        <v>50</v>
      </c>
      <c r="C7" s="627"/>
      <c r="D7" s="627"/>
      <c r="E7" s="627"/>
      <c r="F7" s="627"/>
      <c r="G7" s="627"/>
      <c r="H7" s="627"/>
      <c r="I7" s="627"/>
      <c r="J7" s="627"/>
      <c r="K7" s="627"/>
      <c r="L7" s="628"/>
    </row>
    <row r="8" spans="1:14" x14ac:dyDescent="0.25">
      <c r="A8" s="325" t="s">
        <v>165</v>
      </c>
      <c r="B8" s="414"/>
      <c r="C8" s="414"/>
      <c r="D8" s="414"/>
      <c r="E8" s="414"/>
      <c r="F8" s="414"/>
      <c r="G8" s="414"/>
      <c r="H8" s="414"/>
      <c r="I8" s="414"/>
      <c r="J8" s="414"/>
      <c r="K8" s="414"/>
      <c r="L8" s="415"/>
    </row>
    <row r="9" spans="1:14" s="173" customFormat="1" x14ac:dyDescent="0.25">
      <c r="A9" s="172"/>
      <c r="B9" s="327"/>
      <c r="C9" s="327"/>
      <c r="D9" s="327"/>
      <c r="E9" s="327"/>
      <c r="F9" s="327"/>
      <c r="G9" s="327"/>
      <c r="H9" s="327"/>
      <c r="I9" s="327"/>
      <c r="J9" s="327"/>
      <c r="K9" s="327"/>
      <c r="L9" s="183"/>
    </row>
    <row r="10" spans="1:14" x14ac:dyDescent="0.25">
      <c r="A10" s="586" t="s">
        <v>65</v>
      </c>
      <c r="B10" s="587"/>
      <c r="C10" s="587"/>
      <c r="D10" s="587"/>
      <c r="E10" s="587"/>
      <c r="F10" s="587"/>
      <c r="G10" s="587"/>
      <c r="H10" s="587"/>
      <c r="I10" s="587"/>
      <c r="J10" s="587"/>
      <c r="K10" s="587"/>
      <c r="L10" s="588"/>
    </row>
    <row r="11" spans="1:14" x14ac:dyDescent="0.25">
      <c r="A11" s="265" t="s">
        <v>20</v>
      </c>
      <c r="B11" s="396" t="s">
        <v>60</v>
      </c>
      <c r="C11" s="576" t="s">
        <v>39</v>
      </c>
      <c r="D11" s="576"/>
      <c r="E11" s="576"/>
      <c r="F11" s="396"/>
      <c r="G11" s="184" t="s">
        <v>78</v>
      </c>
      <c r="H11" s="185" t="s">
        <v>66</v>
      </c>
      <c r="I11" s="186" t="s">
        <v>67</v>
      </c>
      <c r="J11" s="599" t="s">
        <v>49</v>
      </c>
      <c r="K11" s="600"/>
      <c r="L11" s="184" t="s">
        <v>63</v>
      </c>
    </row>
    <row r="12" spans="1:14" customFormat="1" ht="15" customHeight="1" x14ac:dyDescent="0.25">
      <c r="A12" s="187">
        <v>20083</v>
      </c>
      <c r="B12" s="674" t="s">
        <v>10</v>
      </c>
      <c r="C12" s="601" t="s">
        <v>275</v>
      </c>
      <c r="D12" s="602"/>
      <c r="E12" s="603"/>
      <c r="F12" s="404"/>
      <c r="G12" s="405">
        <f>7.7*4.78</f>
        <v>36.806000000000004</v>
      </c>
      <c r="H12" s="346">
        <v>1.5727</v>
      </c>
      <c r="I12" s="188">
        <v>14.34</v>
      </c>
      <c r="J12" s="595">
        <v>1</v>
      </c>
      <c r="K12" s="596"/>
      <c r="L12" s="189">
        <f>ROUND(G12*I12*J12,2)</f>
        <v>527.79999999999995</v>
      </c>
    </row>
    <row r="13" spans="1:14" customFormat="1" ht="15" customHeight="1" x14ac:dyDescent="0.25">
      <c r="A13" s="187">
        <v>20005</v>
      </c>
      <c r="B13" s="674" t="s">
        <v>10</v>
      </c>
      <c r="C13" s="601" t="s">
        <v>282</v>
      </c>
      <c r="D13" s="602"/>
      <c r="E13" s="603"/>
      <c r="F13" s="404"/>
      <c r="G13" s="405">
        <f>3.2*4.78</f>
        <v>15.296000000000001</v>
      </c>
      <c r="H13" s="346">
        <v>1.5727</v>
      </c>
      <c r="I13" s="188">
        <v>27.83</v>
      </c>
      <c r="J13" s="595">
        <v>1</v>
      </c>
      <c r="K13" s="596"/>
      <c r="L13" s="189">
        <f>ROUND(G13*I13*J13,2)</f>
        <v>425.69</v>
      </c>
    </row>
    <row r="14" spans="1:14" customFormat="1" ht="15" customHeight="1" x14ac:dyDescent="0.25">
      <c r="A14" s="483">
        <v>20038</v>
      </c>
      <c r="B14" s="674" t="s">
        <v>10</v>
      </c>
      <c r="C14" s="601" t="s">
        <v>274</v>
      </c>
      <c r="D14" s="602"/>
      <c r="E14" s="603"/>
      <c r="F14" s="404"/>
      <c r="G14" s="405">
        <f>4.5*4.78</f>
        <v>21.51</v>
      </c>
      <c r="H14" s="346">
        <v>1.5727</v>
      </c>
      <c r="I14" s="188">
        <v>17.61</v>
      </c>
      <c r="J14" s="595">
        <v>1</v>
      </c>
      <c r="K14" s="596"/>
      <c r="L14" s="189">
        <f t="shared" ref="L14:L17" si="0">ROUND(G14*I14*J14,2)</f>
        <v>378.79</v>
      </c>
    </row>
    <row r="15" spans="1:14" customFormat="1" ht="15" customHeight="1" x14ac:dyDescent="0.25">
      <c r="A15" s="483">
        <v>20109</v>
      </c>
      <c r="B15" s="674" t="s">
        <v>10</v>
      </c>
      <c r="C15" s="601" t="s">
        <v>280</v>
      </c>
      <c r="D15" s="602"/>
      <c r="E15" s="603"/>
      <c r="F15" s="404"/>
      <c r="G15" s="405">
        <f>6*4.78</f>
        <v>28.68</v>
      </c>
      <c r="H15" s="346">
        <v>1.5727</v>
      </c>
      <c r="I15" s="188">
        <v>17.61</v>
      </c>
      <c r="J15" s="595">
        <v>1</v>
      </c>
      <c r="K15" s="596"/>
      <c r="L15" s="189">
        <f t="shared" si="0"/>
        <v>505.05</v>
      </c>
    </row>
    <row r="16" spans="1:14" customFormat="1" ht="15" customHeight="1" x14ac:dyDescent="0.25">
      <c r="A16" s="483">
        <v>20062</v>
      </c>
      <c r="B16" s="674" t="s">
        <v>10</v>
      </c>
      <c r="C16" s="601" t="s">
        <v>277</v>
      </c>
      <c r="D16" s="602"/>
      <c r="E16" s="603"/>
      <c r="F16" s="468"/>
      <c r="G16" s="469">
        <v>12</v>
      </c>
      <c r="H16" s="346">
        <v>1.5727</v>
      </c>
      <c r="I16" s="188">
        <v>32.1</v>
      </c>
      <c r="J16" s="595">
        <v>1</v>
      </c>
      <c r="K16" s="596"/>
      <c r="L16" s="189">
        <f t="shared" si="0"/>
        <v>385.2</v>
      </c>
    </row>
    <row r="17" spans="1:17" customFormat="1" x14ac:dyDescent="0.25">
      <c r="A17" s="483">
        <v>20002</v>
      </c>
      <c r="B17" s="674" t="s">
        <v>10</v>
      </c>
      <c r="C17" s="629" t="s">
        <v>281</v>
      </c>
      <c r="D17" s="604"/>
      <c r="E17" s="630"/>
      <c r="F17" s="404"/>
      <c r="G17" s="405">
        <f>3*4.78</f>
        <v>14.34</v>
      </c>
      <c r="H17" s="346">
        <v>1.5727</v>
      </c>
      <c r="I17" s="188">
        <v>14.2</v>
      </c>
      <c r="J17" s="631">
        <v>1</v>
      </c>
      <c r="K17" s="596"/>
      <c r="L17" s="189">
        <f t="shared" si="0"/>
        <v>203.63</v>
      </c>
    </row>
    <row r="18" spans="1:17" customFormat="1" x14ac:dyDescent="0.25">
      <c r="A18" s="187"/>
      <c r="B18" s="190"/>
      <c r="C18" s="604"/>
      <c r="D18" s="604"/>
      <c r="E18" s="604"/>
      <c r="F18" s="404"/>
      <c r="G18" s="190"/>
      <c r="H18" s="191"/>
      <c r="I18" s="192"/>
      <c r="J18" s="192"/>
      <c r="K18" s="181" t="s">
        <v>64</v>
      </c>
      <c r="L18" s="193">
        <f>SUM(L12:L17)</f>
        <v>2426.16</v>
      </c>
    </row>
    <row r="19" spans="1:17" customFormat="1" x14ac:dyDescent="0.25">
      <c r="A19" s="328"/>
      <c r="B19" s="259"/>
      <c r="C19" s="260"/>
      <c r="D19" s="260"/>
      <c r="E19" s="260"/>
      <c r="F19" s="260"/>
      <c r="G19" s="259"/>
      <c r="H19" s="261"/>
      <c r="I19" s="262"/>
      <c r="J19" s="262"/>
      <c r="K19" s="258"/>
      <c r="L19" s="263"/>
      <c r="N19" s="272"/>
      <c r="O19" s="272"/>
      <c r="P19" s="272"/>
      <c r="Q19" s="272"/>
    </row>
    <row r="20" spans="1:17" x14ac:dyDescent="0.25">
      <c r="A20" s="576" t="s">
        <v>70</v>
      </c>
      <c r="B20" s="576"/>
      <c r="C20" s="576"/>
      <c r="D20" s="576"/>
      <c r="E20" s="576"/>
      <c r="F20" s="576"/>
      <c r="G20" s="576"/>
      <c r="H20" s="576"/>
      <c r="I20" s="576"/>
      <c r="J20" s="576"/>
      <c r="K20" s="576"/>
      <c r="L20" s="576"/>
      <c r="N20" s="273"/>
    </row>
    <row r="21" spans="1:17" x14ac:dyDescent="0.25">
      <c r="A21" s="265" t="s">
        <v>20</v>
      </c>
      <c r="B21" s="396" t="s">
        <v>60</v>
      </c>
      <c r="C21" s="576" t="s">
        <v>39</v>
      </c>
      <c r="D21" s="576"/>
      <c r="E21" s="576"/>
      <c r="F21" s="401" t="s">
        <v>96</v>
      </c>
      <c r="G21" s="365" t="s">
        <v>78</v>
      </c>
      <c r="H21" s="605" t="s">
        <v>71</v>
      </c>
      <c r="I21" s="605"/>
      <c r="J21" s="590" t="s">
        <v>49</v>
      </c>
      <c r="K21" s="591"/>
      <c r="L21" s="195" t="s">
        <v>71</v>
      </c>
    </row>
    <row r="22" spans="1:17" x14ac:dyDescent="0.25">
      <c r="A22" s="382"/>
      <c r="B22" s="383"/>
      <c r="C22" s="394" t="s">
        <v>159</v>
      </c>
      <c r="D22" s="407"/>
      <c r="E22" s="408"/>
      <c r="F22" s="367"/>
      <c r="G22" s="384"/>
      <c r="H22" s="385"/>
      <c r="I22" s="386"/>
      <c r="J22" s="417"/>
      <c r="K22" s="418"/>
      <c r="L22" s="387"/>
    </row>
    <row r="23" spans="1:17" ht="30" x14ac:dyDescent="0.25">
      <c r="A23" s="368">
        <v>21517</v>
      </c>
      <c r="B23" s="673" t="s">
        <v>162</v>
      </c>
      <c r="C23" s="577" t="s">
        <v>147</v>
      </c>
      <c r="D23" s="578"/>
      <c r="E23" s="579"/>
      <c r="F23" s="367" t="s">
        <v>148</v>
      </c>
      <c r="G23" s="366">
        <v>113</v>
      </c>
      <c r="H23" s="570">
        <v>7.81</v>
      </c>
      <c r="I23" s="582"/>
      <c r="J23" s="595">
        <v>1</v>
      </c>
      <c r="K23" s="596"/>
      <c r="L23" s="276">
        <f>ROUND(G23*H23*J23,2)</f>
        <v>882.53</v>
      </c>
    </row>
    <row r="24" spans="1:17" x14ac:dyDescent="0.25">
      <c r="A24" s="368">
        <v>10185</v>
      </c>
      <c r="B24" s="673" t="s">
        <v>304</v>
      </c>
      <c r="C24" s="577" t="s">
        <v>149</v>
      </c>
      <c r="D24" s="578"/>
      <c r="E24" s="579"/>
      <c r="F24" s="367" t="s">
        <v>148</v>
      </c>
      <c r="G24" s="366">
        <v>8</v>
      </c>
      <c r="H24" s="570">
        <v>30.8</v>
      </c>
      <c r="I24" s="582"/>
      <c r="J24" s="595">
        <v>1</v>
      </c>
      <c r="K24" s="596"/>
      <c r="L24" s="276">
        <f>ROUND(G24*H24*J24,2)</f>
        <v>246.4</v>
      </c>
    </row>
    <row r="25" spans="1:17" ht="30" x14ac:dyDescent="0.25">
      <c r="A25" s="368">
        <v>20503</v>
      </c>
      <c r="B25" s="673" t="s">
        <v>162</v>
      </c>
      <c r="C25" s="577" t="s">
        <v>79</v>
      </c>
      <c r="D25" s="578"/>
      <c r="E25" s="579"/>
      <c r="F25" s="367" t="s">
        <v>50</v>
      </c>
      <c r="G25" s="366">
        <f>0.7155*4.78</f>
        <v>3.4200900000000005</v>
      </c>
      <c r="H25" s="570">
        <v>96.67</v>
      </c>
      <c r="I25" s="582"/>
      <c r="J25" s="595">
        <v>1</v>
      </c>
      <c r="K25" s="596"/>
      <c r="L25" s="276">
        <f t="shared" ref="L25:L39" si="1">ROUND(G25*H25*J25,2)</f>
        <v>330.62</v>
      </c>
    </row>
    <row r="26" spans="1:17" ht="30" x14ac:dyDescent="0.25">
      <c r="A26" s="368">
        <v>20517</v>
      </c>
      <c r="B26" s="673" t="s">
        <v>162</v>
      </c>
      <c r="C26" s="577" t="s">
        <v>150</v>
      </c>
      <c r="D26" s="578"/>
      <c r="E26" s="579"/>
      <c r="F26" s="367" t="s">
        <v>50</v>
      </c>
      <c r="G26" s="366">
        <f>0.2893*4.78</f>
        <v>1.382854</v>
      </c>
      <c r="H26" s="570">
        <v>113.33</v>
      </c>
      <c r="I26" s="582"/>
      <c r="J26" s="595">
        <v>1</v>
      </c>
      <c r="K26" s="596"/>
      <c r="L26" s="276">
        <f t="shared" si="1"/>
        <v>156.72</v>
      </c>
    </row>
    <row r="27" spans="1:17" ht="30" x14ac:dyDescent="0.25">
      <c r="A27" s="368">
        <v>20518</v>
      </c>
      <c r="B27" s="673" t="s">
        <v>162</v>
      </c>
      <c r="C27" s="577" t="s">
        <v>80</v>
      </c>
      <c r="D27" s="578"/>
      <c r="E27" s="579"/>
      <c r="F27" s="367" t="s">
        <v>50</v>
      </c>
      <c r="G27" s="366">
        <f>0.6765*4.78</f>
        <v>3.23367</v>
      </c>
      <c r="H27" s="570">
        <v>113.33</v>
      </c>
      <c r="I27" s="582"/>
      <c r="J27" s="595">
        <v>1</v>
      </c>
      <c r="K27" s="596"/>
      <c r="L27" s="276">
        <f t="shared" si="1"/>
        <v>366.47</v>
      </c>
    </row>
    <row r="28" spans="1:17" ht="30" x14ac:dyDescent="0.25">
      <c r="A28" s="368">
        <v>21032</v>
      </c>
      <c r="B28" s="673" t="s">
        <v>162</v>
      </c>
      <c r="C28" s="577" t="s">
        <v>151</v>
      </c>
      <c r="D28" s="578"/>
      <c r="E28" s="579"/>
      <c r="F28" s="367" t="s">
        <v>11</v>
      </c>
      <c r="G28" s="366">
        <f>4.3*4.78</f>
        <v>20.553999999999998</v>
      </c>
      <c r="H28" s="570">
        <v>57.74</v>
      </c>
      <c r="I28" s="582"/>
      <c r="J28" s="595">
        <v>1</v>
      </c>
      <c r="K28" s="596"/>
      <c r="L28" s="276">
        <f t="shared" si="1"/>
        <v>1186.79</v>
      </c>
    </row>
    <row r="29" spans="1:17" ht="30" x14ac:dyDescent="0.25">
      <c r="A29" s="368">
        <v>20508</v>
      </c>
      <c r="B29" s="673" t="s">
        <v>162</v>
      </c>
      <c r="C29" s="577" t="s">
        <v>81</v>
      </c>
      <c r="D29" s="578"/>
      <c r="E29" s="579"/>
      <c r="F29" s="367" t="s">
        <v>148</v>
      </c>
      <c r="G29" s="366">
        <f>340.2*4.78</f>
        <v>1626.1559999999999</v>
      </c>
      <c r="H29" s="570">
        <v>0.46</v>
      </c>
      <c r="I29" s="582"/>
      <c r="J29" s="595">
        <v>1</v>
      </c>
      <c r="K29" s="596"/>
      <c r="L29" s="276">
        <f t="shared" si="1"/>
        <v>748.03</v>
      </c>
    </row>
    <row r="30" spans="1:17" ht="30" x14ac:dyDescent="0.25">
      <c r="A30" s="368">
        <v>28008</v>
      </c>
      <c r="B30" s="673" t="s">
        <v>162</v>
      </c>
      <c r="C30" s="577" t="s">
        <v>82</v>
      </c>
      <c r="D30" s="578"/>
      <c r="E30" s="579"/>
      <c r="F30" s="367" t="s">
        <v>152</v>
      </c>
      <c r="G30" s="366">
        <f>1*4.78</f>
        <v>4.78</v>
      </c>
      <c r="H30" s="570">
        <v>10.81</v>
      </c>
      <c r="I30" s="582"/>
      <c r="J30" s="595">
        <v>1</v>
      </c>
      <c r="K30" s="596"/>
      <c r="L30" s="276">
        <f t="shared" si="1"/>
        <v>51.67</v>
      </c>
    </row>
    <row r="31" spans="1:17" ht="30" x14ac:dyDescent="0.25">
      <c r="A31" s="368">
        <v>21009</v>
      </c>
      <c r="B31" s="673" t="s">
        <v>162</v>
      </c>
      <c r="C31" s="577" t="s">
        <v>153</v>
      </c>
      <c r="D31" s="578"/>
      <c r="E31" s="579"/>
      <c r="F31" s="367" t="s">
        <v>18</v>
      </c>
      <c r="G31" s="366">
        <f>20*4.78</f>
        <v>95.600000000000009</v>
      </c>
      <c r="H31" s="570">
        <v>14.75</v>
      </c>
      <c r="I31" s="582"/>
      <c r="J31" s="595">
        <v>1</v>
      </c>
      <c r="K31" s="596"/>
      <c r="L31" s="276">
        <f t="shared" si="1"/>
        <v>1410.1</v>
      </c>
    </row>
    <row r="32" spans="1:17" ht="30" x14ac:dyDescent="0.25">
      <c r="A32" s="368">
        <v>26569</v>
      </c>
      <c r="B32" s="673" t="s">
        <v>162</v>
      </c>
      <c r="C32" s="632" t="s">
        <v>84</v>
      </c>
      <c r="D32" s="633"/>
      <c r="E32" s="634"/>
      <c r="F32" s="367" t="s">
        <v>148</v>
      </c>
      <c r="G32" s="366">
        <v>8</v>
      </c>
      <c r="H32" s="570">
        <v>18.829999999999998</v>
      </c>
      <c r="I32" s="582"/>
      <c r="J32" s="595">
        <v>1</v>
      </c>
      <c r="K32" s="596"/>
      <c r="L32" s="276">
        <f t="shared" si="1"/>
        <v>150.63999999999999</v>
      </c>
    </row>
    <row r="33" spans="1:16" ht="30" x14ac:dyDescent="0.25">
      <c r="A33" s="368">
        <v>20985</v>
      </c>
      <c r="B33" s="673" t="s">
        <v>162</v>
      </c>
      <c r="C33" s="397" t="s">
        <v>85</v>
      </c>
      <c r="D33" s="398"/>
      <c r="E33" s="399"/>
      <c r="F33" s="367" t="s">
        <v>18</v>
      </c>
      <c r="G33" s="366">
        <f>15.3*4.78</f>
        <v>73.134</v>
      </c>
      <c r="H33" s="570">
        <v>9.19</v>
      </c>
      <c r="I33" s="582"/>
      <c r="J33" s="595">
        <v>1</v>
      </c>
      <c r="K33" s="596"/>
      <c r="L33" s="276">
        <f t="shared" si="1"/>
        <v>672.1</v>
      </c>
    </row>
    <row r="34" spans="1:16" ht="30" x14ac:dyDescent="0.25">
      <c r="A34" s="368">
        <v>20988</v>
      </c>
      <c r="B34" s="673" t="s">
        <v>162</v>
      </c>
      <c r="C34" s="577" t="s">
        <v>86</v>
      </c>
      <c r="D34" s="578"/>
      <c r="E34" s="579"/>
      <c r="F34" s="367" t="s">
        <v>18</v>
      </c>
      <c r="G34" s="366">
        <v>22</v>
      </c>
      <c r="H34" s="570">
        <v>15.68</v>
      </c>
      <c r="I34" s="582"/>
      <c r="J34" s="595">
        <v>1</v>
      </c>
      <c r="K34" s="596"/>
      <c r="L34" s="276">
        <f t="shared" si="1"/>
        <v>344.96</v>
      </c>
      <c r="P34" s="164">
        <f>0.5*1*30</f>
        <v>15</v>
      </c>
    </row>
    <row r="35" spans="1:16" x14ac:dyDescent="0.25">
      <c r="A35" s="368"/>
      <c r="B35" s="177"/>
      <c r="C35" s="397"/>
      <c r="D35" s="398"/>
      <c r="E35" s="399"/>
      <c r="F35" s="367"/>
      <c r="G35" s="366"/>
      <c r="H35" s="400"/>
      <c r="I35" s="402"/>
      <c r="J35" s="409"/>
      <c r="K35" s="181" t="s">
        <v>68</v>
      </c>
      <c r="L35" s="276">
        <f>SUM(L23:L34)</f>
        <v>6547.0300000000007</v>
      </c>
      <c r="P35" s="164">
        <f>((0.3+0.8))/2*3*30</f>
        <v>49.500000000000007</v>
      </c>
    </row>
    <row r="36" spans="1:16" x14ac:dyDescent="0.25">
      <c r="A36" s="368"/>
      <c r="B36" s="177"/>
      <c r="C36" s="397"/>
      <c r="D36" s="398"/>
      <c r="E36" s="399"/>
      <c r="F36" s="367"/>
      <c r="G36" s="366"/>
      <c r="H36" s="400"/>
      <c r="I36" s="402"/>
      <c r="J36" s="409"/>
      <c r="K36" s="406"/>
      <c r="L36" s="276"/>
    </row>
    <row r="37" spans="1:16" x14ac:dyDescent="0.25">
      <c r="A37" s="368"/>
      <c r="B37" s="177"/>
      <c r="C37" s="394" t="s">
        <v>154</v>
      </c>
      <c r="D37" s="398"/>
      <c r="E37" s="399"/>
      <c r="F37" s="367"/>
      <c r="G37" s="366"/>
      <c r="H37" s="400"/>
      <c r="I37" s="402"/>
      <c r="J37" s="409"/>
      <c r="K37" s="406"/>
      <c r="L37" s="276"/>
    </row>
    <row r="38" spans="1:16" ht="30" x14ac:dyDescent="0.25">
      <c r="A38" s="368">
        <v>21517</v>
      </c>
      <c r="B38" s="673" t="s">
        <v>162</v>
      </c>
      <c r="C38" s="577" t="s">
        <v>147</v>
      </c>
      <c r="D38" s="578"/>
      <c r="E38" s="579"/>
      <c r="F38" s="367" t="s">
        <v>148</v>
      </c>
      <c r="G38" s="366">
        <f>12.4</f>
        <v>12.4</v>
      </c>
      <c r="H38" s="570">
        <v>7.81</v>
      </c>
      <c r="I38" s="582"/>
      <c r="J38" s="595">
        <v>1</v>
      </c>
      <c r="K38" s="596"/>
      <c r="L38" s="276">
        <f t="shared" si="1"/>
        <v>96.84</v>
      </c>
      <c r="P38" s="164">
        <f>P34+P35</f>
        <v>64.5</v>
      </c>
    </row>
    <row r="39" spans="1:16" ht="30" x14ac:dyDescent="0.25">
      <c r="A39" s="368">
        <v>21532</v>
      </c>
      <c r="B39" s="673" t="s">
        <v>162</v>
      </c>
      <c r="C39" s="577" t="s">
        <v>155</v>
      </c>
      <c r="D39" s="578"/>
      <c r="E39" s="579"/>
      <c r="F39" s="367" t="s">
        <v>148</v>
      </c>
      <c r="G39" s="366">
        <f>6.48</f>
        <v>6.48</v>
      </c>
      <c r="H39" s="570">
        <v>9.75</v>
      </c>
      <c r="I39" s="582"/>
      <c r="J39" s="595">
        <v>1</v>
      </c>
      <c r="K39" s="596"/>
      <c r="L39" s="276">
        <f t="shared" si="1"/>
        <v>63.18</v>
      </c>
    </row>
    <row r="40" spans="1:16" x14ac:dyDescent="0.25">
      <c r="A40" s="368">
        <v>10185</v>
      </c>
      <c r="B40" s="673" t="s">
        <v>304</v>
      </c>
      <c r="C40" s="577" t="s">
        <v>149</v>
      </c>
      <c r="D40" s="578"/>
      <c r="E40" s="579"/>
      <c r="F40" s="367" t="s">
        <v>148</v>
      </c>
      <c r="G40" s="366">
        <v>3</v>
      </c>
      <c r="H40" s="570">
        <v>30.8</v>
      </c>
      <c r="I40" s="582"/>
      <c r="J40" s="595">
        <v>1</v>
      </c>
      <c r="K40" s="596"/>
      <c r="L40" s="276">
        <f>ROUND(G40*H40*J40,2)</f>
        <v>92.4</v>
      </c>
    </row>
    <row r="41" spans="1:16" ht="30" x14ac:dyDescent="0.25">
      <c r="A41" s="368">
        <v>20517</v>
      </c>
      <c r="B41" s="673" t="s">
        <v>162</v>
      </c>
      <c r="C41" s="577" t="s">
        <v>150</v>
      </c>
      <c r="D41" s="578"/>
      <c r="E41" s="579"/>
      <c r="F41" s="367" t="s">
        <v>50</v>
      </c>
      <c r="G41" s="366">
        <f>0.2893</f>
        <v>0.2893</v>
      </c>
      <c r="H41" s="570">
        <v>113.33</v>
      </c>
      <c r="I41" s="582"/>
      <c r="J41" s="595">
        <v>2</v>
      </c>
      <c r="K41" s="596"/>
      <c r="L41" s="276">
        <f t="shared" ref="L41:L49" si="2">ROUND(G41*H41*J41,2)</f>
        <v>65.569999999999993</v>
      </c>
    </row>
    <row r="42" spans="1:16" ht="30" x14ac:dyDescent="0.25">
      <c r="A42" s="368">
        <v>20518</v>
      </c>
      <c r="B42" s="673" t="s">
        <v>162</v>
      </c>
      <c r="C42" s="577" t="s">
        <v>80</v>
      </c>
      <c r="D42" s="578"/>
      <c r="E42" s="579"/>
      <c r="F42" s="367" t="s">
        <v>50</v>
      </c>
      <c r="G42" s="366">
        <f>0.6765</f>
        <v>0.67649999999999999</v>
      </c>
      <c r="H42" s="570">
        <v>113.33</v>
      </c>
      <c r="I42" s="582"/>
      <c r="J42" s="595">
        <v>3</v>
      </c>
      <c r="K42" s="596"/>
      <c r="L42" s="276">
        <f t="shared" si="2"/>
        <v>230</v>
      </c>
    </row>
    <row r="43" spans="1:16" ht="30" x14ac:dyDescent="0.25">
      <c r="A43" s="368">
        <v>20503</v>
      </c>
      <c r="B43" s="673" t="s">
        <v>162</v>
      </c>
      <c r="C43" s="577" t="s">
        <v>79</v>
      </c>
      <c r="D43" s="578"/>
      <c r="E43" s="579"/>
      <c r="F43" s="367" t="s">
        <v>50</v>
      </c>
      <c r="G43" s="366">
        <f>0.7155</f>
        <v>0.71550000000000002</v>
      </c>
      <c r="H43" s="570">
        <v>96.67</v>
      </c>
      <c r="I43" s="582"/>
      <c r="J43" s="595">
        <v>4</v>
      </c>
      <c r="K43" s="596"/>
      <c r="L43" s="276">
        <f t="shared" si="2"/>
        <v>276.67</v>
      </c>
      <c r="M43" s="271">
        <f>SUM(L38:L49)</f>
        <v>7887.84</v>
      </c>
    </row>
    <row r="44" spans="1:16" ht="30" x14ac:dyDescent="0.25">
      <c r="A44" s="368">
        <v>20508</v>
      </c>
      <c r="B44" s="673" t="s">
        <v>162</v>
      </c>
      <c r="C44" s="577" t="s">
        <v>81</v>
      </c>
      <c r="D44" s="578"/>
      <c r="E44" s="579"/>
      <c r="F44" s="367" t="s">
        <v>148</v>
      </c>
      <c r="G44" s="366">
        <f>340.2</f>
        <v>340.2</v>
      </c>
      <c r="H44" s="570">
        <v>0.46</v>
      </c>
      <c r="I44" s="582"/>
      <c r="J44" s="595">
        <v>5</v>
      </c>
      <c r="K44" s="596"/>
      <c r="L44" s="276">
        <f t="shared" si="2"/>
        <v>782.46</v>
      </c>
    </row>
    <row r="45" spans="1:16" s="196" customFormat="1" ht="27.75" customHeight="1" x14ac:dyDescent="0.25">
      <c r="A45" s="368">
        <v>28008</v>
      </c>
      <c r="B45" s="673" t="s">
        <v>162</v>
      </c>
      <c r="C45" s="577" t="s">
        <v>82</v>
      </c>
      <c r="D45" s="578"/>
      <c r="E45" s="579"/>
      <c r="F45" s="367" t="s">
        <v>152</v>
      </c>
      <c r="G45" s="366">
        <f>1</f>
        <v>1</v>
      </c>
      <c r="H45" s="570">
        <v>10.81</v>
      </c>
      <c r="I45" s="582"/>
      <c r="J45" s="595">
        <v>6</v>
      </c>
      <c r="K45" s="596"/>
      <c r="L45" s="276">
        <f t="shared" si="2"/>
        <v>64.86</v>
      </c>
    </row>
    <row r="46" spans="1:16" s="196" customFormat="1" ht="27.75" customHeight="1" x14ac:dyDescent="0.25">
      <c r="A46" s="368">
        <v>21009</v>
      </c>
      <c r="B46" s="673" t="s">
        <v>162</v>
      </c>
      <c r="C46" s="577" t="s">
        <v>153</v>
      </c>
      <c r="D46" s="578"/>
      <c r="E46" s="579"/>
      <c r="F46" s="367" t="s">
        <v>18</v>
      </c>
      <c r="G46" s="366">
        <f>20</f>
        <v>20</v>
      </c>
      <c r="H46" s="570">
        <v>14.75</v>
      </c>
      <c r="I46" s="582"/>
      <c r="J46" s="595">
        <v>7</v>
      </c>
      <c r="K46" s="596"/>
      <c r="L46" s="276">
        <f t="shared" si="2"/>
        <v>2065</v>
      </c>
    </row>
    <row r="47" spans="1:16" s="196" customFormat="1" ht="27.75" customHeight="1" x14ac:dyDescent="0.25">
      <c r="A47" s="368">
        <v>26569</v>
      </c>
      <c r="B47" s="673" t="s">
        <v>162</v>
      </c>
      <c r="C47" s="632" t="s">
        <v>84</v>
      </c>
      <c r="D47" s="633"/>
      <c r="E47" s="634"/>
      <c r="F47" s="367" t="s">
        <v>148</v>
      </c>
      <c r="G47" s="366">
        <f>2.5</f>
        <v>2.5</v>
      </c>
      <c r="H47" s="570">
        <v>18.829999999999998</v>
      </c>
      <c r="I47" s="582"/>
      <c r="J47" s="595">
        <v>8</v>
      </c>
      <c r="K47" s="596"/>
      <c r="L47" s="276">
        <f t="shared" si="2"/>
        <v>376.6</v>
      </c>
    </row>
    <row r="48" spans="1:16" s="196" customFormat="1" ht="27.75" customHeight="1" x14ac:dyDescent="0.25">
      <c r="A48" s="368">
        <v>20985</v>
      </c>
      <c r="B48" s="673" t="s">
        <v>162</v>
      </c>
      <c r="C48" s="397" t="s">
        <v>85</v>
      </c>
      <c r="D48" s="398"/>
      <c r="E48" s="399"/>
      <c r="F48" s="367" t="s">
        <v>18</v>
      </c>
      <c r="G48" s="366">
        <f>15.3</f>
        <v>15.3</v>
      </c>
      <c r="H48" s="570">
        <v>9.19</v>
      </c>
      <c r="I48" s="582"/>
      <c r="J48" s="595">
        <v>9</v>
      </c>
      <c r="K48" s="596"/>
      <c r="L48" s="276">
        <f t="shared" si="2"/>
        <v>1265.46</v>
      </c>
    </row>
    <row r="49" spans="1:13" s="196" customFormat="1" ht="27.75" customHeight="1" x14ac:dyDescent="0.25">
      <c r="A49" s="369">
        <v>20988</v>
      </c>
      <c r="B49" s="673" t="s">
        <v>162</v>
      </c>
      <c r="C49" s="598" t="s">
        <v>86</v>
      </c>
      <c r="D49" s="598"/>
      <c r="E49" s="598"/>
      <c r="F49" s="401" t="s">
        <v>18</v>
      </c>
      <c r="G49" s="416">
        <f>16</f>
        <v>16</v>
      </c>
      <c r="H49" s="636">
        <v>15.68</v>
      </c>
      <c r="I49" s="636"/>
      <c r="J49" s="595">
        <v>10</v>
      </c>
      <c r="K49" s="596"/>
      <c r="L49" s="277">
        <f t="shared" si="2"/>
        <v>2508.8000000000002</v>
      </c>
    </row>
    <row r="50" spans="1:13" x14ac:dyDescent="0.25">
      <c r="A50" s="584"/>
      <c r="B50" s="585"/>
      <c r="C50" s="585"/>
      <c r="D50" s="585"/>
      <c r="E50" s="585"/>
      <c r="F50" s="585"/>
      <c r="G50" s="585"/>
      <c r="H50" s="585"/>
      <c r="I50" s="585"/>
      <c r="J50" s="411"/>
      <c r="K50" s="266" t="s">
        <v>69</v>
      </c>
      <c r="L50" s="345">
        <f>SUM(L38:L49)</f>
        <v>7887.84</v>
      </c>
    </row>
    <row r="51" spans="1:13" customFormat="1" x14ac:dyDescent="0.25">
      <c r="A51" s="328"/>
      <c r="B51" s="259"/>
      <c r="C51" s="260"/>
      <c r="D51" s="260"/>
      <c r="E51" s="260"/>
      <c r="F51" s="260"/>
      <c r="G51" s="259"/>
      <c r="H51" s="261"/>
      <c r="I51" s="262"/>
      <c r="J51" s="262"/>
      <c r="K51" s="258"/>
      <c r="L51" s="263"/>
    </row>
    <row r="52" spans="1:13" customFormat="1" x14ac:dyDescent="0.25">
      <c r="A52" s="586" t="s">
        <v>59</v>
      </c>
      <c r="B52" s="587"/>
      <c r="C52" s="587"/>
      <c r="D52" s="587"/>
      <c r="E52" s="587"/>
      <c r="F52" s="587"/>
      <c r="G52" s="587"/>
      <c r="H52" s="587"/>
      <c r="I52" s="587"/>
      <c r="J52" s="587"/>
      <c r="K52" s="587"/>
      <c r="L52" s="588"/>
    </row>
    <row r="53" spans="1:13" customFormat="1" x14ac:dyDescent="0.25">
      <c r="A53" s="174" t="s">
        <v>20</v>
      </c>
      <c r="B53" s="401" t="s">
        <v>60</v>
      </c>
      <c r="C53" s="589" t="s">
        <v>39</v>
      </c>
      <c r="D53" s="589"/>
      <c r="E53" s="589"/>
      <c r="F53" s="401"/>
      <c r="G53" s="184" t="s">
        <v>78</v>
      </c>
      <c r="H53" s="590" t="s">
        <v>49</v>
      </c>
      <c r="I53" s="591"/>
      <c r="J53" s="401" t="s">
        <v>61</v>
      </c>
      <c r="K53" s="175" t="s">
        <v>62</v>
      </c>
      <c r="L53" s="401" t="s">
        <v>63</v>
      </c>
    </row>
    <row r="54" spans="1:13" customFormat="1" ht="30" x14ac:dyDescent="0.25">
      <c r="A54" s="176">
        <v>80125</v>
      </c>
      <c r="B54" s="673" t="s">
        <v>162</v>
      </c>
      <c r="C54" s="592" t="s">
        <v>87</v>
      </c>
      <c r="D54" s="593"/>
      <c r="E54" s="594"/>
      <c r="F54" s="403"/>
      <c r="G54" s="275">
        <v>6</v>
      </c>
      <c r="H54" s="595">
        <v>1</v>
      </c>
      <c r="I54" s="596"/>
      <c r="J54" s="178">
        <v>36.409999999999997</v>
      </c>
      <c r="K54" s="178">
        <v>0</v>
      </c>
      <c r="L54" s="178">
        <f>ROUND(G54*H54*J54,2)</f>
        <v>218.46</v>
      </c>
    </row>
    <row r="55" spans="1:13" customFormat="1" x14ac:dyDescent="0.25">
      <c r="A55" s="179"/>
      <c r="B55" s="180"/>
      <c r="C55" s="180"/>
      <c r="D55" s="180"/>
      <c r="E55" s="180"/>
      <c r="F55" s="180"/>
      <c r="G55" s="180"/>
      <c r="H55" s="180"/>
      <c r="I55" s="180"/>
      <c r="J55" s="180"/>
      <c r="K55" s="181" t="s">
        <v>156</v>
      </c>
      <c r="L55" s="182">
        <f>L54</f>
        <v>218.46</v>
      </c>
    </row>
    <row r="56" spans="1:13" x14ac:dyDescent="0.25">
      <c r="A56" s="410"/>
      <c r="B56" s="411"/>
      <c r="C56" s="411"/>
      <c r="D56" s="411"/>
      <c r="E56" s="411"/>
      <c r="F56" s="411"/>
      <c r="G56" s="411"/>
      <c r="H56" s="411"/>
      <c r="I56" s="411"/>
      <c r="J56" s="411"/>
      <c r="K56" s="258"/>
      <c r="L56" s="331"/>
      <c r="M56" s="271"/>
    </row>
    <row r="57" spans="1:13" x14ac:dyDescent="0.25">
      <c r="A57" s="597" t="s">
        <v>76</v>
      </c>
      <c r="B57" s="598"/>
      <c r="C57" s="598"/>
      <c r="D57" s="598"/>
      <c r="E57" s="598"/>
      <c r="F57" s="635"/>
      <c r="G57" s="598"/>
      <c r="H57" s="598"/>
      <c r="I57" s="598"/>
      <c r="J57" s="598"/>
      <c r="K57" s="598"/>
      <c r="L57" s="598"/>
    </row>
    <row r="58" spans="1:13" x14ac:dyDescent="0.25">
      <c r="A58" s="268" t="s">
        <v>21</v>
      </c>
      <c r="B58" s="269"/>
      <c r="C58" s="269"/>
      <c r="D58" s="269"/>
      <c r="E58" s="269"/>
      <c r="F58" s="389"/>
      <c r="G58" s="567" t="s">
        <v>91</v>
      </c>
      <c r="H58" s="568"/>
      <c r="I58" s="569"/>
      <c r="J58" s="567" t="s">
        <v>92</v>
      </c>
      <c r="K58" s="568"/>
      <c r="L58" s="569"/>
    </row>
    <row r="59" spans="1:13" x14ac:dyDescent="0.25">
      <c r="A59" s="577" t="s">
        <v>160</v>
      </c>
      <c r="B59" s="578"/>
      <c r="C59" s="578"/>
      <c r="D59" s="578"/>
      <c r="E59" s="578"/>
      <c r="F59" s="364"/>
      <c r="G59" s="583">
        <v>1.5727</v>
      </c>
      <c r="H59" s="568"/>
      <c r="I59" s="569"/>
      <c r="J59" s="570">
        <f>L18</f>
        <v>2426.16</v>
      </c>
      <c r="K59" s="581"/>
      <c r="L59" s="582"/>
    </row>
    <row r="60" spans="1:13" x14ac:dyDescent="0.25">
      <c r="A60" s="577" t="s">
        <v>158</v>
      </c>
      <c r="B60" s="578"/>
      <c r="C60" s="578"/>
      <c r="D60" s="578"/>
      <c r="E60" s="578"/>
      <c r="F60" s="364"/>
      <c r="G60" s="567"/>
      <c r="H60" s="568"/>
      <c r="I60" s="569"/>
      <c r="J60" s="580">
        <f>L35+L50</f>
        <v>14434.87</v>
      </c>
      <c r="K60" s="568"/>
      <c r="L60" s="569"/>
    </row>
    <row r="61" spans="1:13" x14ac:dyDescent="0.25">
      <c r="A61" s="577" t="s">
        <v>161</v>
      </c>
      <c r="B61" s="578"/>
      <c r="C61" s="578"/>
      <c r="D61" s="578"/>
      <c r="E61" s="578"/>
      <c r="F61" s="364"/>
      <c r="G61" s="567"/>
      <c r="H61" s="568"/>
      <c r="I61" s="569"/>
      <c r="J61" s="570">
        <f>L55</f>
        <v>218.46</v>
      </c>
      <c r="K61" s="581"/>
      <c r="L61" s="582"/>
    </row>
    <row r="62" spans="1:13" x14ac:dyDescent="0.25">
      <c r="A62" s="564" t="s">
        <v>157</v>
      </c>
      <c r="B62" s="565"/>
      <c r="C62" s="565"/>
      <c r="D62" s="565"/>
      <c r="E62" s="565"/>
      <c r="F62" s="390"/>
      <c r="G62" s="567"/>
      <c r="H62" s="568"/>
      <c r="I62" s="569"/>
      <c r="J62" s="570">
        <f>SUM(J59:L61)</f>
        <v>17079.489999999998</v>
      </c>
      <c r="K62" s="568"/>
      <c r="L62" s="569"/>
    </row>
    <row r="63" spans="1:13" x14ac:dyDescent="0.25">
      <c r="A63" s="571" t="s">
        <v>278</v>
      </c>
      <c r="B63" s="572"/>
      <c r="C63" s="572"/>
      <c r="D63" s="572"/>
      <c r="E63" s="572"/>
      <c r="F63" s="573"/>
      <c r="G63" s="456"/>
      <c r="H63" s="457"/>
      <c r="I63" s="458"/>
      <c r="J63" s="570">
        <f>J62*0.2332</f>
        <v>3982.9370679999993</v>
      </c>
      <c r="K63" s="581"/>
      <c r="L63" s="582"/>
    </row>
    <row r="64" spans="1:13" x14ac:dyDescent="0.25">
      <c r="A64" s="574" t="s">
        <v>94</v>
      </c>
      <c r="B64" s="575"/>
      <c r="C64" s="575"/>
      <c r="D64" s="575"/>
      <c r="E64" s="575"/>
      <c r="F64" s="395"/>
      <c r="G64" s="576"/>
      <c r="H64" s="576"/>
      <c r="I64" s="576"/>
      <c r="J64" s="332"/>
      <c r="K64" s="332">
        <f>J62+J63</f>
        <v>21062.427067999997</v>
      </c>
      <c r="L64" s="333"/>
    </row>
  </sheetData>
  <mergeCells count="120">
    <mergeCell ref="A63:F63"/>
    <mergeCell ref="J63:L63"/>
    <mergeCell ref="H48:I48"/>
    <mergeCell ref="J48:K48"/>
    <mergeCell ref="C49:E49"/>
    <mergeCell ref="H49:I49"/>
    <mergeCell ref="J49:K49"/>
    <mergeCell ref="C40:E40"/>
    <mergeCell ref="H40:I40"/>
    <mergeCell ref="J40:K40"/>
    <mergeCell ref="C44:E44"/>
    <mergeCell ref="H44:I44"/>
    <mergeCell ref="J44:K44"/>
    <mergeCell ref="C46:E46"/>
    <mergeCell ref="H46:I46"/>
    <mergeCell ref="J46:K46"/>
    <mergeCell ref="C42:E42"/>
    <mergeCell ref="H42:I42"/>
    <mergeCell ref="J42:K42"/>
    <mergeCell ref="C43:E43"/>
    <mergeCell ref="H43:I43"/>
    <mergeCell ref="J43:K43"/>
    <mergeCell ref="C45:E45"/>
    <mergeCell ref="H45:I45"/>
    <mergeCell ref="J45:K45"/>
    <mergeCell ref="C47:E47"/>
    <mergeCell ref="A64:E64"/>
    <mergeCell ref="G64:I64"/>
    <mergeCell ref="C13:E13"/>
    <mergeCell ref="J13:K13"/>
    <mergeCell ref="C24:E24"/>
    <mergeCell ref="H24:I24"/>
    <mergeCell ref="J24:K24"/>
    <mergeCell ref="C31:E31"/>
    <mergeCell ref="H31:I31"/>
    <mergeCell ref="A62:E62"/>
    <mergeCell ref="G62:I62"/>
    <mergeCell ref="J62:L62"/>
    <mergeCell ref="A60:E60"/>
    <mergeCell ref="G60:I60"/>
    <mergeCell ref="J60:L60"/>
    <mergeCell ref="C39:E39"/>
    <mergeCell ref="H39:I39"/>
    <mergeCell ref="C41:E41"/>
    <mergeCell ref="H41:I41"/>
    <mergeCell ref="J41:K41"/>
    <mergeCell ref="J39:K39"/>
    <mergeCell ref="A61:E61"/>
    <mergeCell ref="G61:I61"/>
    <mergeCell ref="J61:L61"/>
    <mergeCell ref="C54:E54"/>
    <mergeCell ref="H54:I54"/>
    <mergeCell ref="A57:L57"/>
    <mergeCell ref="G58:I58"/>
    <mergeCell ref="J58:L58"/>
    <mergeCell ref="A59:E59"/>
    <mergeCell ref="G59:I59"/>
    <mergeCell ref="J59:L59"/>
    <mergeCell ref="A50:I50"/>
    <mergeCell ref="A52:L52"/>
    <mergeCell ref="C53:E53"/>
    <mergeCell ref="H53:I53"/>
    <mergeCell ref="H47:I47"/>
    <mergeCell ref="J47:K47"/>
    <mergeCell ref="C29:E29"/>
    <mergeCell ref="H29:I29"/>
    <mergeCell ref="J29:K29"/>
    <mergeCell ref="C30:E30"/>
    <mergeCell ref="H30:I30"/>
    <mergeCell ref="J30:K30"/>
    <mergeCell ref="J31:K31"/>
    <mergeCell ref="C32:E32"/>
    <mergeCell ref="H32:I32"/>
    <mergeCell ref="J32:K32"/>
    <mergeCell ref="H33:I33"/>
    <mergeCell ref="J33:K33"/>
    <mergeCell ref="C34:E34"/>
    <mergeCell ref="H34:I34"/>
    <mergeCell ref="J34:K34"/>
    <mergeCell ref="C38:E38"/>
    <mergeCell ref="H38:I38"/>
    <mergeCell ref="J38:K38"/>
    <mergeCell ref="C27:E27"/>
    <mergeCell ref="H27:I27"/>
    <mergeCell ref="J27:K27"/>
    <mergeCell ref="C28:E28"/>
    <mergeCell ref="H28:I28"/>
    <mergeCell ref="J28:K28"/>
    <mergeCell ref="C25:E25"/>
    <mergeCell ref="H25:I25"/>
    <mergeCell ref="J25:K25"/>
    <mergeCell ref="C26:E26"/>
    <mergeCell ref="H26:I26"/>
    <mergeCell ref="J26:K26"/>
    <mergeCell ref="C21:E21"/>
    <mergeCell ref="H21:I21"/>
    <mergeCell ref="J21:K21"/>
    <mergeCell ref="C23:E23"/>
    <mergeCell ref="H23:I23"/>
    <mergeCell ref="J23:K23"/>
    <mergeCell ref="C15:E15"/>
    <mergeCell ref="J15:K15"/>
    <mergeCell ref="C17:E17"/>
    <mergeCell ref="J17:K17"/>
    <mergeCell ref="C18:E18"/>
    <mergeCell ref="A20:L20"/>
    <mergeCell ref="C16:E16"/>
    <mergeCell ref="J16:K16"/>
    <mergeCell ref="C11:E11"/>
    <mergeCell ref="J11:K11"/>
    <mergeCell ref="C12:E12"/>
    <mergeCell ref="J12:K12"/>
    <mergeCell ref="C14:E14"/>
    <mergeCell ref="J14:K14"/>
    <mergeCell ref="A1:D4"/>
    <mergeCell ref="E1:K4"/>
    <mergeCell ref="L1:L2"/>
    <mergeCell ref="B6:L6"/>
    <mergeCell ref="B7:L7"/>
    <mergeCell ref="A10:L10"/>
  </mergeCells>
  <pageMargins left="0.511811024" right="0.511811024" top="0.78740157499999996" bottom="0.78740157499999996" header="0.31496062000000002" footer="0.31496062000000002"/>
  <pageSetup paperSize="9" scale="5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E50"/>
  <sheetViews>
    <sheetView view="pageBreakPreview" zoomScale="85" zoomScaleNormal="100" zoomScaleSheetLayoutView="85" workbookViewId="0">
      <selection activeCell="C4" sqref="C4:E4"/>
    </sheetView>
  </sheetViews>
  <sheetFormatPr defaultRowHeight="15" x14ac:dyDescent="0.25"/>
  <cols>
    <col min="2" max="2" width="10.7109375" style="436" customWidth="1"/>
    <col min="3" max="3" width="73.5703125" style="437" customWidth="1"/>
    <col min="4" max="4" width="12.7109375" style="437" customWidth="1"/>
    <col min="5" max="5" width="13.140625" style="436" customWidth="1"/>
  </cols>
  <sheetData>
    <row r="2" spans="2:5" x14ac:dyDescent="0.25">
      <c r="B2" s="638"/>
      <c r="C2" s="641" t="s">
        <v>0</v>
      </c>
      <c r="D2" s="642"/>
      <c r="E2" s="643"/>
    </row>
    <row r="3" spans="2:5" x14ac:dyDescent="0.25">
      <c r="B3" s="639"/>
      <c r="C3" s="641" t="s">
        <v>191</v>
      </c>
      <c r="D3" s="642"/>
      <c r="E3" s="643"/>
    </row>
    <row r="4" spans="2:5" ht="35.25" customHeight="1" x14ac:dyDescent="0.25">
      <c r="B4" s="639"/>
      <c r="C4" s="644" t="s">
        <v>105</v>
      </c>
      <c r="D4" s="642"/>
      <c r="E4" s="643"/>
    </row>
    <row r="5" spans="2:5" x14ac:dyDescent="0.25">
      <c r="B5" s="640"/>
      <c r="C5" s="641" t="s">
        <v>168</v>
      </c>
      <c r="D5" s="642"/>
      <c r="E5" s="643"/>
    </row>
    <row r="6" spans="2:5" x14ac:dyDescent="0.25">
      <c r="B6" s="645"/>
      <c r="C6" s="645"/>
      <c r="D6" s="645"/>
      <c r="E6" s="645"/>
    </row>
    <row r="7" spans="2:5" x14ac:dyDescent="0.25">
      <c r="B7" s="637" t="s">
        <v>192</v>
      </c>
      <c r="C7" s="637"/>
      <c r="D7" s="637"/>
      <c r="E7" s="478" t="s">
        <v>302</v>
      </c>
    </row>
    <row r="8" spans="2:5" x14ac:dyDescent="0.25">
      <c r="B8" s="478" t="s">
        <v>193</v>
      </c>
      <c r="C8" s="438" t="s">
        <v>194</v>
      </c>
      <c r="D8" s="438"/>
      <c r="E8" s="439">
        <v>0.2</v>
      </c>
    </row>
    <row r="9" spans="2:5" x14ac:dyDescent="0.25">
      <c r="B9" s="478" t="s">
        <v>195</v>
      </c>
      <c r="C9" s="438" t="s">
        <v>196</v>
      </c>
      <c r="D9" s="438"/>
      <c r="E9" s="439">
        <v>0.08</v>
      </c>
    </row>
    <row r="10" spans="2:5" x14ac:dyDescent="0.25">
      <c r="B10" s="478" t="s">
        <v>197</v>
      </c>
      <c r="C10" s="438" t="s">
        <v>198</v>
      </c>
      <c r="D10" s="438"/>
      <c r="E10" s="439">
        <v>1.7999999999999999E-2</v>
      </c>
    </row>
    <row r="11" spans="2:5" x14ac:dyDescent="0.25">
      <c r="B11" s="478" t="s">
        <v>199</v>
      </c>
      <c r="C11" s="438" t="s">
        <v>200</v>
      </c>
      <c r="D11" s="438"/>
      <c r="E11" s="439">
        <v>1.2999999999999999E-2</v>
      </c>
    </row>
    <row r="12" spans="2:5" x14ac:dyDescent="0.25">
      <c r="B12" s="478" t="s">
        <v>201</v>
      </c>
      <c r="C12" s="438" t="s">
        <v>202</v>
      </c>
      <c r="D12" s="438"/>
      <c r="E12" s="439" t="s">
        <v>203</v>
      </c>
    </row>
    <row r="13" spans="2:5" x14ac:dyDescent="0.25">
      <c r="B13" s="478" t="s">
        <v>204</v>
      </c>
      <c r="C13" s="438" t="s">
        <v>205</v>
      </c>
      <c r="D13" s="438"/>
      <c r="E13" s="439">
        <v>2E-3</v>
      </c>
    </row>
    <row r="14" spans="2:5" x14ac:dyDescent="0.25">
      <c r="B14" s="478" t="s">
        <v>206</v>
      </c>
      <c r="C14" s="438" t="s">
        <v>207</v>
      </c>
      <c r="D14" s="438"/>
      <c r="E14" s="439">
        <v>2.5000000000000001E-2</v>
      </c>
    </row>
    <row r="15" spans="2:5" x14ac:dyDescent="0.25">
      <c r="B15" s="478" t="s">
        <v>208</v>
      </c>
      <c r="C15" s="438" t="s">
        <v>209</v>
      </c>
      <c r="D15" s="438"/>
      <c r="E15" s="439">
        <v>0.03</v>
      </c>
    </row>
    <row r="16" spans="2:5" x14ac:dyDescent="0.25">
      <c r="B16" s="478" t="s">
        <v>210</v>
      </c>
      <c r="C16" s="438" t="s">
        <v>211</v>
      </c>
      <c r="D16" s="438"/>
      <c r="E16" s="439">
        <v>0.01</v>
      </c>
    </row>
    <row r="17" spans="2:5" x14ac:dyDescent="0.25">
      <c r="B17" s="637" t="s">
        <v>212</v>
      </c>
      <c r="C17" s="637"/>
      <c r="D17" s="637"/>
      <c r="E17" s="440">
        <f>SUM(E8:E16)</f>
        <v>0.37800000000000011</v>
      </c>
    </row>
    <row r="18" spans="2:5" x14ac:dyDescent="0.25">
      <c r="B18" s="646" t="s">
        <v>213</v>
      </c>
      <c r="C18" s="646"/>
      <c r="D18" s="479"/>
      <c r="E18" s="530" t="s">
        <v>302</v>
      </c>
    </row>
    <row r="19" spans="2:5" x14ac:dyDescent="0.25">
      <c r="B19" s="478" t="s">
        <v>214</v>
      </c>
      <c r="C19" s="438" t="s">
        <v>215</v>
      </c>
      <c r="D19" s="438"/>
      <c r="E19" s="439">
        <v>0.17519999999999999</v>
      </c>
    </row>
    <row r="20" spans="2:5" x14ac:dyDescent="0.25">
      <c r="B20" s="478" t="s">
        <v>216</v>
      </c>
      <c r="C20" s="438" t="s">
        <v>217</v>
      </c>
      <c r="D20" s="438"/>
      <c r="E20" s="439">
        <v>3.9100000000000003E-2</v>
      </c>
    </row>
    <row r="21" spans="2:5" x14ac:dyDescent="0.25">
      <c r="B21" s="478" t="s">
        <v>218</v>
      </c>
      <c r="C21" s="438" t="s">
        <v>219</v>
      </c>
      <c r="D21" s="438"/>
      <c r="E21" s="439">
        <v>7.6E-3</v>
      </c>
    </row>
    <row r="22" spans="2:5" x14ac:dyDescent="0.25">
      <c r="B22" s="478" t="s">
        <v>220</v>
      </c>
      <c r="C22" s="438" t="s">
        <v>221</v>
      </c>
      <c r="D22" s="438"/>
      <c r="E22" s="439">
        <v>1.1000000000000001E-3</v>
      </c>
    </row>
    <row r="23" spans="2:5" x14ac:dyDescent="0.25">
      <c r="B23" s="478" t="s">
        <v>222</v>
      </c>
      <c r="C23" s="438" t="s">
        <v>223</v>
      </c>
      <c r="D23" s="438"/>
      <c r="E23" s="439">
        <v>6.7000000000000002E-3</v>
      </c>
    </row>
    <row r="24" spans="2:5" x14ac:dyDescent="0.25">
      <c r="B24" s="478" t="s">
        <v>224</v>
      </c>
      <c r="C24" s="438" t="s">
        <v>225</v>
      </c>
      <c r="D24" s="438"/>
      <c r="E24" s="439">
        <v>0.1011</v>
      </c>
    </row>
    <row r="25" spans="2:5" x14ac:dyDescent="0.25">
      <c r="B25" s="478" t="s">
        <v>226</v>
      </c>
      <c r="C25" s="438" t="s">
        <v>227</v>
      </c>
      <c r="D25" s="438"/>
      <c r="E25" s="439">
        <v>3.3999999999999998E-3</v>
      </c>
    </row>
    <row r="26" spans="2:5" x14ac:dyDescent="0.25">
      <c r="B26" s="478" t="s">
        <v>228</v>
      </c>
      <c r="C26" s="438" t="s">
        <v>229</v>
      </c>
      <c r="D26" s="438"/>
      <c r="E26" s="441" t="s">
        <v>203</v>
      </c>
    </row>
    <row r="27" spans="2:5" x14ac:dyDescent="0.25">
      <c r="B27" s="478" t="s">
        <v>230</v>
      </c>
      <c r="C27" s="438" t="s">
        <v>231</v>
      </c>
      <c r="D27" s="438"/>
      <c r="E27" s="441" t="s">
        <v>203</v>
      </c>
    </row>
    <row r="28" spans="2:5" x14ac:dyDescent="0.25">
      <c r="B28" s="478" t="s">
        <v>232</v>
      </c>
      <c r="C28" s="438" t="s">
        <v>233</v>
      </c>
      <c r="D28" s="438"/>
      <c r="E28" s="441" t="s">
        <v>203</v>
      </c>
    </row>
    <row r="29" spans="2:5" x14ac:dyDescent="0.25">
      <c r="B29" s="478" t="s">
        <v>234</v>
      </c>
      <c r="C29" s="438" t="s">
        <v>235</v>
      </c>
      <c r="D29" s="438"/>
      <c r="E29" s="441" t="s">
        <v>203</v>
      </c>
    </row>
    <row r="30" spans="2:5" x14ac:dyDescent="0.25">
      <c r="B30" s="637" t="s">
        <v>236</v>
      </c>
      <c r="C30" s="637"/>
      <c r="D30" s="637"/>
      <c r="E30" s="442">
        <f>SUM(E19:E29)</f>
        <v>0.3342</v>
      </c>
    </row>
    <row r="31" spans="2:5" x14ac:dyDescent="0.25">
      <c r="B31" s="647" t="s">
        <v>237</v>
      </c>
      <c r="C31" s="647"/>
      <c r="D31" s="480"/>
      <c r="E31" s="530" t="s">
        <v>302</v>
      </c>
    </row>
    <row r="32" spans="2:5" x14ac:dyDescent="0.25">
      <c r="B32" s="478" t="s">
        <v>238</v>
      </c>
      <c r="C32" s="438" t="s">
        <v>239</v>
      </c>
      <c r="D32" s="438"/>
      <c r="E32" s="443">
        <v>5.3400000000000003E-2</v>
      </c>
    </row>
    <row r="33" spans="2:5" x14ac:dyDescent="0.25">
      <c r="B33" s="478" t="s">
        <v>240</v>
      </c>
      <c r="C33" s="438" t="s">
        <v>241</v>
      </c>
      <c r="D33" s="438"/>
      <c r="E33" s="443">
        <v>0.112</v>
      </c>
    </row>
    <row r="34" spans="2:5" x14ac:dyDescent="0.25">
      <c r="B34" s="478" t="s">
        <v>242</v>
      </c>
      <c r="C34" s="438" t="s">
        <v>243</v>
      </c>
      <c r="D34" s="438"/>
      <c r="E34" s="443">
        <v>0.1129</v>
      </c>
    </row>
    <row r="35" spans="2:5" x14ac:dyDescent="0.25">
      <c r="B35" s="478" t="s">
        <v>244</v>
      </c>
      <c r="C35" s="438" t="s">
        <v>245</v>
      </c>
      <c r="D35" s="438"/>
      <c r="E35" s="443">
        <v>8.9999999999999993E-3</v>
      </c>
    </row>
    <row r="36" spans="2:5" x14ac:dyDescent="0.25">
      <c r="B36" s="478" t="s">
        <v>246</v>
      </c>
      <c r="C36" s="438" t="s">
        <v>247</v>
      </c>
      <c r="D36" s="438"/>
      <c r="E36" s="443">
        <v>2.2599999999999999E-2</v>
      </c>
    </row>
    <row r="37" spans="2:5" x14ac:dyDescent="0.25">
      <c r="B37" s="478" t="s">
        <v>248</v>
      </c>
      <c r="C37" s="438" t="s">
        <v>249</v>
      </c>
      <c r="D37" s="438"/>
      <c r="E37" s="444" t="s">
        <v>203</v>
      </c>
    </row>
    <row r="38" spans="2:5" x14ac:dyDescent="0.25">
      <c r="B38" s="478" t="s">
        <v>250</v>
      </c>
      <c r="C38" s="438" t="s">
        <v>251</v>
      </c>
      <c r="D38" s="438"/>
      <c r="E38" s="444" t="s">
        <v>203</v>
      </c>
    </row>
    <row r="39" spans="2:5" x14ac:dyDescent="0.25">
      <c r="B39" s="637" t="s">
        <v>252</v>
      </c>
      <c r="C39" s="637"/>
      <c r="D39" s="637"/>
      <c r="E39" s="442">
        <f>SUM(E32:E38)</f>
        <v>0.30990000000000001</v>
      </c>
    </row>
    <row r="40" spans="2:5" x14ac:dyDescent="0.25">
      <c r="B40" s="648" t="s">
        <v>253</v>
      </c>
      <c r="C40" s="648"/>
      <c r="D40" s="481"/>
      <c r="E40" s="445" t="s">
        <v>302</v>
      </c>
    </row>
    <row r="41" spans="2:5" x14ac:dyDescent="0.25">
      <c r="B41" s="478" t="s">
        <v>254</v>
      </c>
      <c r="C41" s="438" t="s">
        <v>255</v>
      </c>
      <c r="D41" s="438"/>
      <c r="E41" s="439">
        <f>E17*E30</f>
        <v>0.12632760000000004</v>
      </c>
    </row>
    <row r="42" spans="2:5" ht="25.5" x14ac:dyDescent="0.25">
      <c r="B42" s="478" t="s">
        <v>256</v>
      </c>
      <c r="C42" s="446" t="s">
        <v>257</v>
      </c>
      <c r="D42" s="446"/>
      <c r="E42" s="441" t="s">
        <v>203</v>
      </c>
    </row>
    <row r="43" spans="2:5" x14ac:dyDescent="0.25">
      <c r="B43" s="637" t="s">
        <v>258</v>
      </c>
      <c r="C43" s="637"/>
      <c r="D43" s="637"/>
      <c r="E43" s="440">
        <f>SUM(E41:E42)</f>
        <v>0.12632760000000004</v>
      </c>
    </row>
    <row r="44" spans="2:5" x14ac:dyDescent="0.25">
      <c r="B44" s="649" t="s">
        <v>259</v>
      </c>
      <c r="C44" s="649"/>
      <c r="D44" s="482"/>
      <c r="E44" s="530" t="s">
        <v>302</v>
      </c>
    </row>
    <row r="45" spans="2:5" x14ac:dyDescent="0.25">
      <c r="B45" s="478" t="s">
        <v>260</v>
      </c>
      <c r="C45" s="438" t="s">
        <v>261</v>
      </c>
      <c r="D45" s="438"/>
      <c r="E45" s="443">
        <v>0.25750000000000001</v>
      </c>
    </row>
    <row r="46" spans="2:5" x14ac:dyDescent="0.25">
      <c r="B46" s="478" t="s">
        <v>262</v>
      </c>
      <c r="C46" s="438" t="s">
        <v>263</v>
      </c>
      <c r="D46" s="438"/>
      <c r="E46" s="443">
        <v>6.0299999999999999E-2</v>
      </c>
    </row>
    <row r="47" spans="2:5" ht="25.5" x14ac:dyDescent="0.25">
      <c r="B47" s="478" t="s">
        <v>264</v>
      </c>
      <c r="C47" s="446" t="s">
        <v>265</v>
      </c>
      <c r="D47" s="446"/>
      <c r="E47" s="443">
        <v>2.6700000000000002E-2</v>
      </c>
    </row>
    <row r="48" spans="2:5" x14ac:dyDescent="0.25">
      <c r="B48" s="478" t="s">
        <v>266</v>
      </c>
      <c r="C48" s="438" t="s">
        <v>267</v>
      </c>
      <c r="D48" s="438"/>
      <c r="E48" s="443">
        <v>7.9799999999999996E-2</v>
      </c>
    </row>
    <row r="49" spans="2:5" x14ac:dyDescent="0.25">
      <c r="B49" s="637" t="s">
        <v>268</v>
      </c>
      <c r="C49" s="637"/>
      <c r="D49" s="478"/>
      <c r="E49" s="440">
        <v>0.42430000000000001</v>
      </c>
    </row>
    <row r="50" spans="2:5" x14ac:dyDescent="0.25">
      <c r="B50" s="637" t="s">
        <v>269</v>
      </c>
      <c r="C50" s="637"/>
      <c r="D50" s="637"/>
      <c r="E50" s="440">
        <f>E49+E39+E30+E17+E43</f>
        <v>1.5727276000000001</v>
      </c>
    </row>
  </sheetData>
  <mergeCells count="17">
    <mergeCell ref="B40:C40"/>
    <mergeCell ref="B43:D43"/>
    <mergeCell ref="B44:C44"/>
    <mergeCell ref="B49:C49"/>
    <mergeCell ref="B50:D50"/>
    <mergeCell ref="B39:D39"/>
    <mergeCell ref="B2:B5"/>
    <mergeCell ref="C2:E2"/>
    <mergeCell ref="C3:E3"/>
    <mergeCell ref="C4:E4"/>
    <mergeCell ref="C5:E5"/>
    <mergeCell ref="B6:E6"/>
    <mergeCell ref="B7:D7"/>
    <mergeCell ref="B17:D17"/>
    <mergeCell ref="B18:C18"/>
    <mergeCell ref="B30:D30"/>
    <mergeCell ref="B31:C31"/>
  </mergeCells>
  <pageMargins left="0.511811024" right="0.511811024" top="0.78740157499999996" bottom="0.78740157499999996" header="0.31496062000000002" footer="0.31496062000000002"/>
  <pageSetup paperSize="9" scale="77" orientation="portrait" r:id="rId1"/>
  <colBreaks count="1" manualBreakCount="1">
    <brk id="1" max="1048575" man="1"/>
  </colBreaks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I41"/>
  <sheetViews>
    <sheetView view="pageBreakPreview" zoomScaleNormal="100" zoomScaleSheetLayoutView="100" workbookViewId="0">
      <selection activeCell="D13" sqref="D13"/>
    </sheetView>
  </sheetViews>
  <sheetFormatPr defaultRowHeight="15" x14ac:dyDescent="0.25"/>
  <cols>
    <col min="1" max="1" width="18.7109375" style="529" customWidth="1"/>
    <col min="2" max="2" width="11.28515625" style="529" customWidth="1"/>
    <col min="3" max="3" width="18.5703125" style="529" customWidth="1"/>
    <col min="4" max="4" width="34.85546875" style="529" customWidth="1"/>
    <col min="5" max="5" width="19.42578125" style="529" customWidth="1"/>
  </cols>
  <sheetData>
    <row r="2" spans="1:5" x14ac:dyDescent="0.25">
      <c r="A2" s="419"/>
      <c r="B2" s="652" t="s">
        <v>0</v>
      </c>
      <c r="C2" s="653"/>
      <c r="D2" s="653"/>
      <c r="E2" s="654"/>
    </row>
    <row r="3" spans="1:5" ht="15" customHeight="1" x14ac:dyDescent="0.25">
      <c r="A3" s="420"/>
      <c r="B3" s="655" t="s">
        <v>166</v>
      </c>
      <c r="C3" s="656"/>
      <c r="D3" s="656"/>
      <c r="E3" s="657"/>
    </row>
    <row r="4" spans="1:5" ht="36.75" customHeight="1" x14ac:dyDescent="0.25">
      <c r="A4" s="420"/>
      <c r="B4" s="658" t="s">
        <v>105</v>
      </c>
      <c r="C4" s="659"/>
      <c r="D4" s="659"/>
      <c r="E4" s="660"/>
    </row>
    <row r="5" spans="1:5" x14ac:dyDescent="0.25">
      <c r="A5" s="420"/>
      <c r="B5" s="658" t="s">
        <v>168</v>
      </c>
      <c r="C5" s="659"/>
      <c r="D5" s="504" t="s">
        <v>167</v>
      </c>
      <c r="E5" s="505" t="s">
        <v>289</v>
      </c>
    </row>
    <row r="6" spans="1:5" x14ac:dyDescent="0.25">
      <c r="A6" s="421"/>
      <c r="B6" s="661" t="s">
        <v>290</v>
      </c>
      <c r="C6" s="662"/>
      <c r="D6" s="506" t="s">
        <v>311</v>
      </c>
      <c r="E6" s="507"/>
    </row>
    <row r="7" spans="1:5" x14ac:dyDescent="0.25">
      <c r="A7" s="420"/>
      <c r="B7" s="477"/>
      <c r="C7" s="477"/>
      <c r="D7" s="477"/>
      <c r="E7" s="508"/>
    </row>
    <row r="8" spans="1:5" x14ac:dyDescent="0.25">
      <c r="A8" s="509"/>
      <c r="B8" s="510"/>
      <c r="C8" s="510"/>
      <c r="D8" s="422" t="s">
        <v>169</v>
      </c>
      <c r="E8" s="511"/>
    </row>
    <row r="9" spans="1:5" x14ac:dyDescent="0.25">
      <c r="A9" s="509"/>
      <c r="B9" s="423" t="s">
        <v>291</v>
      </c>
      <c r="C9" s="512"/>
      <c r="D9" s="422"/>
      <c r="E9" s="511"/>
    </row>
    <row r="10" spans="1:5" x14ac:dyDescent="0.25">
      <c r="A10" s="509"/>
      <c r="B10" s="512" t="s">
        <v>292</v>
      </c>
      <c r="C10" s="513"/>
      <c r="D10" s="514">
        <v>1.0200000000000001E-2</v>
      </c>
      <c r="E10" s="511"/>
    </row>
    <row r="11" spans="1:5" x14ac:dyDescent="0.25">
      <c r="A11" s="509"/>
      <c r="B11" s="650" t="s">
        <v>171</v>
      </c>
      <c r="C11" s="651"/>
      <c r="D11" s="424">
        <f>D10</f>
        <v>1.0200000000000001E-2</v>
      </c>
      <c r="E11" s="515"/>
    </row>
    <row r="12" spans="1:5" x14ac:dyDescent="0.25">
      <c r="A12" s="509"/>
      <c r="B12" s="423" t="s">
        <v>172</v>
      </c>
      <c r="C12" s="512"/>
      <c r="D12" s="422"/>
      <c r="E12" s="515"/>
    </row>
    <row r="13" spans="1:5" x14ac:dyDescent="0.25">
      <c r="A13" s="509"/>
      <c r="B13" s="512" t="s">
        <v>170</v>
      </c>
      <c r="C13" s="513"/>
      <c r="D13" s="514">
        <v>3.7999999999999999E-2</v>
      </c>
      <c r="E13" s="515"/>
    </row>
    <row r="14" spans="1:5" x14ac:dyDescent="0.25">
      <c r="A14" s="509"/>
      <c r="B14" s="650" t="s">
        <v>174</v>
      </c>
      <c r="C14" s="651"/>
      <c r="D14" s="424">
        <f>D13</f>
        <v>3.7999999999999999E-2</v>
      </c>
      <c r="E14" s="515"/>
    </row>
    <row r="15" spans="1:5" x14ac:dyDescent="0.25">
      <c r="A15" s="509"/>
      <c r="B15" s="423" t="s">
        <v>175</v>
      </c>
      <c r="C15" s="516"/>
      <c r="D15" s="517"/>
      <c r="E15" s="515"/>
    </row>
    <row r="16" spans="1:5" x14ac:dyDescent="0.25">
      <c r="A16" s="509"/>
      <c r="B16" s="667" t="s">
        <v>293</v>
      </c>
      <c r="C16" s="668"/>
      <c r="D16" s="517">
        <v>6.59E-2</v>
      </c>
      <c r="E16" s="515"/>
    </row>
    <row r="17" spans="1:9" x14ac:dyDescent="0.25">
      <c r="A17" s="509"/>
      <c r="B17" s="650" t="s">
        <v>180</v>
      </c>
      <c r="C17" s="651"/>
      <c r="D17" s="424">
        <f>D16</f>
        <v>6.59E-2</v>
      </c>
      <c r="E17" s="515"/>
    </row>
    <row r="18" spans="1:9" x14ac:dyDescent="0.25">
      <c r="A18" s="509"/>
      <c r="B18" s="423" t="s">
        <v>181</v>
      </c>
      <c r="C18" s="512"/>
      <c r="D18" s="517"/>
      <c r="E18" s="515"/>
    </row>
    <row r="19" spans="1:9" x14ac:dyDescent="0.25">
      <c r="A19" s="509"/>
      <c r="B19" s="512" t="s">
        <v>294</v>
      </c>
      <c r="C19" s="512"/>
      <c r="D19" s="517">
        <v>3.2000000000000002E-3</v>
      </c>
      <c r="E19" s="515"/>
    </row>
    <row r="20" spans="1:9" x14ac:dyDescent="0.25">
      <c r="A20" s="509"/>
      <c r="B20" s="518" t="s">
        <v>184</v>
      </c>
      <c r="C20" s="516"/>
      <c r="D20" s="517">
        <v>5.0000000000000001E-3</v>
      </c>
      <c r="E20" s="515"/>
    </row>
    <row r="21" spans="1:9" x14ac:dyDescent="0.25">
      <c r="A21" s="509"/>
      <c r="B21" s="650" t="s">
        <v>182</v>
      </c>
      <c r="C21" s="651"/>
      <c r="D21" s="425">
        <f>SUM(D19:D20)</f>
        <v>8.2000000000000007E-3</v>
      </c>
      <c r="E21" s="515"/>
    </row>
    <row r="22" spans="1:9" x14ac:dyDescent="0.25">
      <c r="A22" s="509"/>
      <c r="B22" s="423" t="s">
        <v>183</v>
      </c>
      <c r="C22" s="512"/>
      <c r="D22" s="517"/>
      <c r="E22" s="515"/>
    </row>
    <row r="23" spans="1:9" x14ac:dyDescent="0.25">
      <c r="A23" s="509"/>
      <c r="B23" s="667" t="s">
        <v>176</v>
      </c>
      <c r="C23" s="668"/>
      <c r="D23" s="519">
        <v>0.05</v>
      </c>
      <c r="E23" s="515"/>
    </row>
    <row r="24" spans="1:9" x14ac:dyDescent="0.25">
      <c r="A24" s="509"/>
      <c r="B24" s="667" t="s">
        <v>177</v>
      </c>
      <c r="C24" s="668"/>
      <c r="D24" s="519">
        <v>6.4999999999999997E-3</v>
      </c>
      <c r="E24" s="515"/>
    </row>
    <row r="25" spans="1:9" x14ac:dyDescent="0.25">
      <c r="A25" s="509"/>
      <c r="B25" s="520" t="s">
        <v>178</v>
      </c>
      <c r="C25" s="521"/>
      <c r="D25" s="519">
        <v>0.03</v>
      </c>
      <c r="E25" s="515"/>
      <c r="G25" s="522"/>
    </row>
    <row r="26" spans="1:9" x14ac:dyDescent="0.25">
      <c r="A26" s="509"/>
      <c r="B26" s="520" t="s">
        <v>179</v>
      </c>
      <c r="C26" s="521"/>
      <c r="D26" s="519">
        <v>0</v>
      </c>
      <c r="E26" s="515"/>
    </row>
    <row r="27" spans="1:9" x14ac:dyDescent="0.25">
      <c r="A27" s="509"/>
      <c r="B27" s="650" t="s">
        <v>185</v>
      </c>
      <c r="C27" s="651"/>
      <c r="D27" s="425">
        <f>SUM(D23:D26)</f>
        <v>8.6499999999999994E-2</v>
      </c>
      <c r="E27" s="515"/>
    </row>
    <row r="28" spans="1:9" x14ac:dyDescent="0.25">
      <c r="A28" s="509"/>
      <c r="B28" s="426"/>
      <c r="C28" s="426"/>
      <c r="D28" s="427"/>
      <c r="E28" s="523"/>
    </row>
    <row r="29" spans="1:9" x14ac:dyDescent="0.25">
      <c r="A29" s="509"/>
      <c r="B29" s="663" t="s">
        <v>186</v>
      </c>
      <c r="C29" s="664"/>
      <c r="D29" s="425">
        <f>((1+D11)*(1+D14+D21)*(1+D17)/(1-D27))-1</f>
        <v>0.23318998874220043</v>
      </c>
      <c r="E29" s="524"/>
    </row>
    <row r="30" spans="1:9" x14ac:dyDescent="0.25">
      <c r="A30" s="509"/>
      <c r="B30" s="510"/>
      <c r="C30" s="510"/>
      <c r="D30" s="510"/>
      <c r="E30" s="511"/>
    </row>
    <row r="31" spans="1:9" x14ac:dyDescent="0.25">
      <c r="A31" s="428" t="s">
        <v>187</v>
      </c>
      <c r="B31" s="474"/>
      <c r="C31" s="474"/>
      <c r="D31" s="474"/>
      <c r="E31" s="525"/>
    </row>
    <row r="32" spans="1:9" x14ac:dyDescent="0.25">
      <c r="A32" s="473"/>
      <c r="B32" s="474"/>
      <c r="C32" s="474"/>
      <c r="D32" s="474"/>
      <c r="E32" s="525"/>
      <c r="I32" s="522"/>
    </row>
    <row r="33" spans="1:8" x14ac:dyDescent="0.25">
      <c r="A33" s="429" t="s">
        <v>188</v>
      </c>
      <c r="B33" s="430" t="s">
        <v>189</v>
      </c>
      <c r="C33" s="474"/>
      <c r="D33" s="474"/>
      <c r="E33" s="525"/>
    </row>
    <row r="34" spans="1:8" x14ac:dyDescent="0.25">
      <c r="A34" s="473"/>
      <c r="B34" s="430" t="s">
        <v>190</v>
      </c>
      <c r="C34" s="474"/>
      <c r="D34" s="474"/>
      <c r="E34" s="525"/>
      <c r="H34" s="526"/>
    </row>
    <row r="35" spans="1:8" x14ac:dyDescent="0.25">
      <c r="A35" s="473"/>
      <c r="B35" s="665" t="s">
        <v>295</v>
      </c>
      <c r="C35" s="665"/>
      <c r="D35" s="665"/>
      <c r="E35" s="666"/>
    </row>
    <row r="36" spans="1:8" x14ac:dyDescent="0.25">
      <c r="A36" s="473"/>
      <c r="B36" s="665" t="s">
        <v>296</v>
      </c>
      <c r="C36" s="665"/>
      <c r="D36" s="665"/>
      <c r="E36" s="666"/>
    </row>
    <row r="37" spans="1:8" x14ac:dyDescent="0.25">
      <c r="A37" s="473"/>
      <c r="B37" s="431" t="s">
        <v>297</v>
      </c>
      <c r="C37" s="474"/>
      <c r="D37" s="474"/>
      <c r="E37" s="525"/>
    </row>
    <row r="38" spans="1:8" x14ac:dyDescent="0.25">
      <c r="A38" s="473"/>
      <c r="B38" s="430" t="s">
        <v>298</v>
      </c>
      <c r="C38" s="474"/>
      <c r="D38" s="474"/>
      <c r="E38" s="525"/>
    </row>
    <row r="39" spans="1:8" x14ac:dyDescent="0.25">
      <c r="A39" s="473"/>
      <c r="B39" s="430" t="s">
        <v>299</v>
      </c>
      <c r="C39" s="474"/>
      <c r="D39" s="474"/>
      <c r="E39" s="525"/>
    </row>
    <row r="40" spans="1:8" x14ac:dyDescent="0.25">
      <c r="A40" s="473"/>
      <c r="B40" s="430" t="s">
        <v>300</v>
      </c>
      <c r="C40" s="474"/>
      <c r="D40" s="474"/>
      <c r="E40" s="525"/>
    </row>
    <row r="41" spans="1:8" x14ac:dyDescent="0.25">
      <c r="A41" s="475"/>
      <c r="B41" s="527" t="s">
        <v>301</v>
      </c>
      <c r="C41" s="476"/>
      <c r="D41" s="476"/>
      <c r="E41" s="528"/>
    </row>
  </sheetData>
  <mergeCells count="16">
    <mergeCell ref="B27:C27"/>
    <mergeCell ref="B29:C29"/>
    <mergeCell ref="B35:E35"/>
    <mergeCell ref="B36:E36"/>
    <mergeCell ref="B14:C14"/>
    <mergeCell ref="B16:C16"/>
    <mergeCell ref="B17:C17"/>
    <mergeCell ref="B21:C21"/>
    <mergeCell ref="B23:C23"/>
    <mergeCell ref="B24:C24"/>
    <mergeCell ref="B11:C11"/>
    <mergeCell ref="B2:E2"/>
    <mergeCell ref="B3:E3"/>
    <mergeCell ref="B4:E4"/>
    <mergeCell ref="B5:C5"/>
    <mergeCell ref="B6:C6"/>
  </mergeCells>
  <pageMargins left="0.511811024" right="0.511811024" top="0.78740157499999996" bottom="0.78740157499999996" header="0.31496062000000002" footer="0.31496062000000002"/>
  <pageSetup paperSize="9" scale="8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8</vt:i4>
      </vt:variant>
      <vt:variant>
        <vt:lpstr>Intervalos nomeados</vt:lpstr>
      </vt:variant>
      <vt:variant>
        <vt:i4>10</vt:i4>
      </vt:variant>
    </vt:vector>
  </HeadingPairs>
  <TitlesOfParts>
    <vt:vector size="18" baseType="lpstr">
      <vt:lpstr>PO</vt:lpstr>
      <vt:lpstr>MC</vt:lpstr>
      <vt:lpstr>CFF</vt:lpstr>
      <vt:lpstr>Comp-01</vt:lpstr>
      <vt:lpstr>Comp-02</vt:lpstr>
      <vt:lpstr>Comp-03</vt:lpstr>
      <vt:lpstr>LEIS SOCIAIS</vt:lpstr>
      <vt:lpstr>BDI </vt:lpstr>
      <vt:lpstr>'BDI '!Area_de_impressao</vt:lpstr>
      <vt:lpstr>CFF!Area_de_impressao</vt:lpstr>
      <vt:lpstr>'Comp-01'!Area_de_impressao</vt:lpstr>
      <vt:lpstr>'Comp-02'!Area_de_impressao</vt:lpstr>
      <vt:lpstr>'Comp-03'!Area_de_impressao</vt:lpstr>
      <vt:lpstr>MC!Area_de_impressao</vt:lpstr>
      <vt:lpstr>PO!Area_de_impressao</vt:lpstr>
      <vt:lpstr>CFF!Titulos_de_impressao</vt:lpstr>
      <vt:lpstr>MC!Titulos_de_impressao</vt:lpstr>
      <vt:lpstr>PO!Titulos_de_impressao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jmareto</dc:creator>
  <cp:lastModifiedBy>allan.dantas</cp:lastModifiedBy>
  <cp:lastPrinted>2022-06-08T11:54:53Z</cp:lastPrinted>
  <dcterms:created xsi:type="dcterms:W3CDTF">2013-05-16T18:04:29Z</dcterms:created>
  <dcterms:modified xsi:type="dcterms:W3CDTF">2022-06-08T11:58:24Z</dcterms:modified>
</cp:coreProperties>
</file>