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bras\ENGENHARIA\2.PROPOSTA - NOVAS OBRAS\26 - MURO ESCOLA SANTO AFONSO\Planilha final\"/>
    </mc:Choice>
  </mc:AlternateContent>
  <bookViews>
    <workbookView xWindow="0" yWindow="0" windowWidth="18870" windowHeight="7815" activeTab="5"/>
  </bookViews>
  <sheets>
    <sheet name="Orçamento" sheetId="5" r:id="rId1"/>
    <sheet name="Mémoria de Cálculo" sheetId="4" r:id="rId2"/>
    <sheet name="COMP-1" sheetId="8" state="hidden" r:id="rId3"/>
    <sheet name="CRONOGRAMA" sheetId="6" r:id="rId4"/>
    <sheet name="BDI" sheetId="9" r:id="rId5"/>
    <sheet name="LS" sheetId="10" r:id="rId6"/>
    <sheet name="COTAÇÃO" sheetId="7" state="hidden" r:id="rId7"/>
  </sheets>
  <definedNames>
    <definedName name="_xlnm.Print_Area" localSheetId="4">BDI!$B$2:$J$49</definedName>
    <definedName name="_xlnm.Print_Area" localSheetId="2">'COMP-1'!$A$1:$K$31</definedName>
    <definedName name="_xlnm.Print_Area" localSheetId="6">COTAÇÃO!$A$1:$P$7</definedName>
    <definedName name="_xlnm.Print_Area" localSheetId="3">CRONOGRAMA!$A$1:$G$26</definedName>
    <definedName name="_xlnm.Print_Area" localSheetId="5">LS!$B$2:$E$50</definedName>
    <definedName name="_xlnm.Print_Area" localSheetId="1">'Mémoria de Cálculo'!$A$1:$K$146</definedName>
    <definedName name="_xlnm.Print_Titles" localSheetId="6">COTAÇÃO!$1:$6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5" l="1"/>
  <c r="G45" i="5"/>
  <c r="G46" i="5"/>
  <c r="G47" i="5"/>
  <c r="G48" i="5"/>
  <c r="G43" i="5"/>
  <c r="G33" i="5"/>
  <c r="G34" i="5"/>
  <c r="G35" i="5"/>
  <c r="G36" i="5"/>
  <c r="G37" i="5"/>
  <c r="G38" i="5"/>
  <c r="G39" i="5"/>
  <c r="G40" i="5"/>
  <c r="G32" i="5"/>
  <c r="G29" i="5"/>
  <c r="G23" i="5"/>
  <c r="G24" i="5"/>
  <c r="G25" i="5"/>
  <c r="G22" i="5"/>
  <c r="G17" i="5"/>
  <c r="G18" i="5"/>
  <c r="G16" i="5"/>
  <c r="G8" i="5"/>
  <c r="G9" i="5"/>
  <c r="G10" i="5"/>
  <c r="G11" i="5"/>
  <c r="G12" i="5"/>
  <c r="G7" i="5"/>
  <c r="I113" i="4"/>
  <c r="H12" i="5"/>
  <c r="K99" i="4" l="1"/>
  <c r="K96" i="4"/>
  <c r="K125" i="4"/>
  <c r="I131" i="4"/>
  <c r="I92" i="4"/>
  <c r="I85" i="4"/>
  <c r="K76" i="4"/>
  <c r="K62" i="4"/>
  <c r="I67" i="4"/>
  <c r="E48" i="5"/>
  <c r="H48" i="5" s="1"/>
  <c r="K140" i="4"/>
  <c r="E44" i="5"/>
  <c r="H44" i="5" s="1"/>
  <c r="K121" i="4"/>
  <c r="I123" i="4"/>
  <c r="I122" i="4"/>
  <c r="F44" i="5"/>
  <c r="E39" i="10" l="1"/>
  <c r="E30" i="10"/>
  <c r="E50" i="10" s="1"/>
  <c r="E17" i="10"/>
  <c r="E41" i="10" s="1"/>
  <c r="E43" i="10" s="1"/>
  <c r="E31" i="9"/>
  <c r="E28" i="9"/>
  <c r="E24" i="9"/>
  <c r="E21" i="9"/>
  <c r="E14" i="9"/>
  <c r="E11" i="9"/>
  <c r="E33" i="9" l="1"/>
  <c r="I45" i="4"/>
  <c r="J45" i="4"/>
  <c r="K43" i="4" s="1"/>
  <c r="E23" i="5" s="1"/>
  <c r="H23" i="5" s="1"/>
  <c r="B16" i="6"/>
  <c r="E46" i="5"/>
  <c r="H46" i="5" s="1"/>
  <c r="K136" i="4"/>
  <c r="E47" i="5" s="1"/>
  <c r="H47" i="5" s="1"/>
  <c r="K133" i="4"/>
  <c r="E45" i="5" l="1"/>
  <c r="H45" i="5" s="1"/>
  <c r="K58" i="4"/>
  <c r="E29" i="5" s="1"/>
  <c r="H29" i="5" s="1"/>
  <c r="J55" i="4"/>
  <c r="J54" i="4"/>
  <c r="J39" i="4"/>
  <c r="J40" i="4"/>
  <c r="J41" i="4"/>
  <c r="J38" i="4"/>
  <c r="I49" i="4"/>
  <c r="J49" i="4" s="1"/>
  <c r="K47" i="4" s="1"/>
  <c r="E24" i="5" s="1"/>
  <c r="H24" i="5" s="1"/>
  <c r="J37" i="4"/>
  <c r="J26" i="4"/>
  <c r="J31" i="4" s="1"/>
  <c r="I119" i="4"/>
  <c r="I118" i="4"/>
  <c r="K116" i="4" s="1"/>
  <c r="E43" i="5" s="1"/>
  <c r="H43" i="5" s="1"/>
  <c r="I112" i="4"/>
  <c r="I111" i="4"/>
  <c r="G110" i="4"/>
  <c r="I110" i="4" s="1"/>
  <c r="E38" i="5"/>
  <c r="H38" i="5" s="1"/>
  <c r="K93" i="4"/>
  <c r="E37" i="5" s="1"/>
  <c r="H37" i="5" s="1"/>
  <c r="I95" i="4"/>
  <c r="K86" i="4"/>
  <c r="E36" i="5" s="1"/>
  <c r="H36" i="5" s="1"/>
  <c r="K79" i="4"/>
  <c r="E35" i="5" s="1"/>
  <c r="H35" i="5" s="1"/>
  <c r="E34" i="5"/>
  <c r="H34" i="5" s="1"/>
  <c r="J77" i="4"/>
  <c r="I65" i="4"/>
  <c r="I66" i="4"/>
  <c r="G64" i="4"/>
  <c r="I64" i="4" s="1"/>
  <c r="K68" i="4"/>
  <c r="E33" i="5" s="1"/>
  <c r="H33" i="5" s="1"/>
  <c r="H49" i="5" l="1"/>
  <c r="D17" i="6" s="1"/>
  <c r="K24" i="4"/>
  <c r="E16" i="5" s="1"/>
  <c r="H16" i="5" s="1"/>
  <c r="K35" i="4"/>
  <c r="J53" i="4" s="1"/>
  <c r="K50" i="4" s="1"/>
  <c r="E25" i="5" s="1"/>
  <c r="H25" i="5" s="1"/>
  <c r="E22" i="5"/>
  <c r="H22" i="5" s="1"/>
  <c r="E39" i="5"/>
  <c r="H39" i="5" s="1"/>
  <c r="K108" i="4"/>
  <c r="E40" i="5" s="1"/>
  <c r="H40" i="5" s="1"/>
  <c r="E32" i="5"/>
  <c r="H32" i="5" s="1"/>
  <c r="G17" i="6" l="1"/>
  <c r="G19" i="6"/>
  <c r="E17" i="6"/>
  <c r="F17" i="6"/>
  <c r="F43" i="5"/>
  <c r="K11" i="4"/>
  <c r="O7" i="7" l="1"/>
  <c r="J20" i="8" s="1"/>
  <c r="K20" i="8" s="1"/>
  <c r="C20" i="8"/>
  <c r="K14" i="8"/>
  <c r="K15" i="8"/>
  <c r="K21" i="8"/>
  <c r="K16" i="8" l="1"/>
  <c r="K26" i="8" s="1"/>
  <c r="K23" i="8"/>
  <c r="K27" i="8" s="1"/>
  <c r="K28" i="8" l="1"/>
  <c r="K29" i="8" l="1"/>
  <c r="K30" i="8" s="1"/>
  <c r="K31" i="8" s="1"/>
  <c r="B14" i="6"/>
  <c r="B12" i="6"/>
  <c r="B10" i="6"/>
  <c r="B8" i="6"/>
  <c r="B6" i="6"/>
  <c r="H41" i="5" l="1"/>
  <c r="D15" i="6" s="1"/>
  <c r="G15" i="6" l="1"/>
  <c r="F15" i="6"/>
  <c r="E15" i="6"/>
  <c r="H30" i="5"/>
  <c r="D13" i="6" s="1"/>
  <c r="G13" i="6" s="1"/>
  <c r="K20" i="4"/>
  <c r="K56" i="4"/>
  <c r="J29" i="4"/>
  <c r="K17" i="4"/>
  <c r="E11" i="5" s="1"/>
  <c r="H11" i="5" s="1"/>
  <c r="K14" i="4"/>
  <c r="E10" i="5" s="1"/>
  <c r="H10" i="5" s="1"/>
  <c r="E9" i="5"/>
  <c r="H9" i="5" s="1"/>
  <c r="K9" i="4"/>
  <c r="E8" i="5" s="1"/>
  <c r="H8" i="5" s="1"/>
  <c r="I6" i="4"/>
  <c r="K6" i="4" s="1"/>
  <c r="E7" i="5" s="1"/>
  <c r="H7" i="5" s="1"/>
  <c r="G20" i="6" l="1"/>
  <c r="K27" i="4"/>
  <c r="E17" i="5" s="1"/>
  <c r="H17" i="5" s="1"/>
  <c r="J32" i="4"/>
  <c r="K30" i="4" s="1"/>
  <c r="E18" i="5" s="1"/>
  <c r="H18" i="5" s="1"/>
  <c r="H13" i="5"/>
  <c r="D7" i="6" s="1"/>
  <c r="E7" i="6" s="1"/>
  <c r="H19" i="5" l="1"/>
  <c r="H26" i="5" l="1"/>
  <c r="D9" i="6"/>
  <c r="E9" i="6" s="1"/>
  <c r="D11" i="6" l="1"/>
  <c r="D19" i="6" s="1"/>
  <c r="D16" i="6" s="1"/>
  <c r="H50" i="5"/>
  <c r="F11" i="6" l="1"/>
  <c r="F20" i="6" s="1"/>
  <c r="F21" i="6" s="1"/>
  <c r="G10" i="6"/>
  <c r="E11" i="6"/>
  <c r="E20" i="6" s="1"/>
  <c r="E21" i="6" s="1"/>
  <c r="E23" i="6" s="1"/>
  <c r="G21" i="6"/>
  <c r="D12" i="6"/>
  <c r="D6" i="6"/>
  <c r="D8" i="6"/>
  <c r="D10" i="6"/>
  <c r="D14" i="6"/>
  <c r="E22" i="6" l="1"/>
  <c r="F22" i="6" s="1"/>
  <c r="G22" i="6" s="1"/>
  <c r="D18" i="6"/>
  <c r="F23" i="6"/>
  <c r="G23" i="6" s="1"/>
</calcChain>
</file>

<file path=xl/sharedStrings.xml><?xml version="1.0" encoding="utf-8"?>
<sst xmlns="http://schemas.openxmlformats.org/spreadsheetml/2006/main" count="594" uniqueCount="381">
  <si>
    <t>ITEM</t>
  </si>
  <si>
    <t>1.1</t>
  </si>
  <si>
    <t>1.2</t>
  </si>
  <si>
    <t>1.3</t>
  </si>
  <si>
    <t>1.4</t>
  </si>
  <si>
    <t>2.1</t>
  </si>
  <si>
    <t>2.2</t>
  </si>
  <si>
    <t>2.3</t>
  </si>
  <si>
    <t>PREFEITURA MUNICIPAL DE JOÃO NEIVA</t>
  </si>
  <si>
    <t>Obra:</t>
  </si>
  <si>
    <t xml:space="preserve">End. da obra: </t>
  </si>
  <si>
    <t>Resp. Técnico:</t>
  </si>
  <si>
    <t>Data base:</t>
  </si>
  <si>
    <t>leis Sociais:</t>
  </si>
  <si>
    <t>BDI:</t>
  </si>
  <si>
    <t>SERVIÇOS PRELIMINARES</t>
  </si>
  <si>
    <t>CÓD.</t>
  </si>
  <si>
    <t>Placa de obra nas dimensões de 2.0 x 4.0 m, padrão IOPES</t>
  </si>
  <si>
    <t>PREFEITURA MUNICIPAL DE JOÃO NEIVA
MEMÓRIA DE CÁLCULO</t>
  </si>
  <si>
    <t>DESCRIÇÃO</t>
  </si>
  <si>
    <t>UNIT.</t>
  </si>
  <si>
    <t>QUANT.</t>
  </si>
  <si>
    <t>LARGURA (m)</t>
  </si>
  <si>
    <t>COMPRIMENTO (m)</t>
  </si>
  <si>
    <t>ALTURA (m)</t>
  </si>
  <si>
    <t>ÁREA (m²)</t>
  </si>
  <si>
    <t>VOLUME (m³)</t>
  </si>
  <si>
    <t xml:space="preserve"> TOTAL</t>
  </si>
  <si>
    <t>Rede de água com padrão de entrada d'água diâm. 3/4", conf. espec. CESAN, incl. tubos e conexões para alimentação, distribuição, extravasor e limpeza, cons. o padrão a 25m, conf. projeto (1 utilização)</t>
  </si>
  <si>
    <t>m</t>
  </si>
  <si>
    <t>m²</t>
  </si>
  <si>
    <t>1.5</t>
  </si>
  <si>
    <t>Rede de luz, incl. padrão entrada de energia trifás., cabo de ligação até barracões, quadro de distrib., disj. E chave de força (quando necessário), cons. 20m entre padrão entrada e QDG, conf. projeto (1 utilização)</t>
  </si>
  <si>
    <t>Rede de esgoto, contendo fossa e filtro, inclusive tubos e conexões de ligação entre caixas, considerando distância de 25m, conforme projeto (1 utilização)</t>
  </si>
  <si>
    <t>Aluguel mensal container para escritório, dim. 6.00x2.40m, c/ banheiro (vaso+lavat+chuveiro e básc), incl. porta, 2 janelas, abert p/ ar cond., 2 pt iluminação, 2 tom. elét. e 1 tom.telef. Isolam.térmico(teto e paredes), piso em comp. Naval, cert. NR18, incl. laudo descontaminação.</t>
  </si>
  <si>
    <t>mês</t>
  </si>
  <si>
    <t>DEMOLIÇÕES E RETIRADAS</t>
  </si>
  <si>
    <t>3.1</t>
  </si>
  <si>
    <t>3.2</t>
  </si>
  <si>
    <t>3.3</t>
  </si>
  <si>
    <t>R$ UNIT.</t>
  </si>
  <si>
    <t>4.1</t>
  </si>
  <si>
    <t>5.1</t>
  </si>
  <si>
    <t>SUB-TOTAL 01</t>
  </si>
  <si>
    <t>SUB-TOTAL 02</t>
  </si>
  <si>
    <t>SUB-TOTAL 03</t>
  </si>
  <si>
    <t>Índice de preço para remoção de entulho decorrente da execução de obras (Classe A CONAMA - NBR 10.004 - Classe II-B), incluindo aluguel da caçamba, carga, transporte e descarga em área licenciada</t>
  </si>
  <si>
    <t>m³</t>
  </si>
  <si>
    <t>SUB-TOTAL 04</t>
  </si>
  <si>
    <t>SUB-TOTAL 05</t>
  </si>
  <si>
    <t>TOTAL</t>
  </si>
  <si>
    <t>IOPES 020305</t>
  </si>
  <si>
    <t>IOPES 020712</t>
  </si>
  <si>
    <t>IOPES 020713</t>
  </si>
  <si>
    <t>IOPES 020714</t>
  </si>
  <si>
    <t>IOPES 020352</t>
  </si>
  <si>
    <t>Mobilização e desmobilização de conteiner locado para barracão de obra</t>
  </si>
  <si>
    <t>1.6</t>
  </si>
  <si>
    <t>IOPES 020344</t>
  </si>
  <si>
    <t>Und</t>
  </si>
  <si>
    <t>IOPES 030304</t>
  </si>
  <si>
    <t>und</t>
  </si>
  <si>
    <t>CRONOGRAMA FÍSICO-FINANCEIRO</t>
  </si>
  <si>
    <t>OBRA: REVITALIZAÇÃO DA COBERTURA DE TELHADO DO CEAR - CENTRO ASSOCIATIVO RENASCER</t>
  </si>
  <si>
    <t>VALORES DO ITEM % / R$</t>
  </si>
  <si>
    <t>1° MÊS</t>
  </si>
  <si>
    <t>2° MÊS</t>
  </si>
  <si>
    <t>01</t>
  </si>
  <si>
    <t>02</t>
  </si>
  <si>
    <t>03</t>
  </si>
  <si>
    <t>05</t>
  </si>
  <si>
    <t>04</t>
  </si>
  <si>
    <t>FÍSICO (%)</t>
  </si>
  <si>
    <t>FINANCEIRO (R$)</t>
  </si>
  <si>
    <t>VALOR DOS SERVIÇOS EXECUTADOS NO MÊS</t>
  </si>
  <si>
    <t>PERCENTUAL DOS SERVIÇOS EXECUTADOS NO MÊS</t>
  </si>
  <si>
    <t xml:space="preserve">VALOR ACUMULADO DOS SERVIÇOS EXECUTADOS </t>
  </si>
  <si>
    <t>PERCENTUAL ACUMULADO DOS SERVIÇOS EXECUTADOS</t>
  </si>
  <si>
    <t>COTAÇÃO</t>
  </si>
  <si>
    <t>LOCAL: JOÃO NEIVA-ES</t>
  </si>
  <si>
    <t>FORNECEDOR 1</t>
  </si>
  <si>
    <t>CONTATO</t>
  </si>
  <si>
    <t xml:space="preserve">PREÇO </t>
  </si>
  <si>
    <t xml:space="preserve">DATA </t>
  </si>
  <si>
    <t>FORNECEDOR 2</t>
  </si>
  <si>
    <t>PREÇO</t>
  </si>
  <si>
    <t>DATA</t>
  </si>
  <si>
    <t>FORNECEDOR 3</t>
  </si>
  <si>
    <t>OBSERVAÇÕES</t>
  </si>
  <si>
    <t xml:space="preserve">Gerador Solar 5,36kWp - Telha Trapezoidal -  - Mono 220V </t>
  </si>
  <si>
    <t>PREÇO MEDIA</t>
  </si>
  <si>
    <t>https://www.neosolar.com.br/loja/gerador-solar-5-36kwp-byd-fronius-telha-trapezoidal-mono-220v.html</t>
  </si>
  <si>
    <t>NEOSOLAR</t>
  </si>
  <si>
    <t>https://www.mobimax.com.br/produto/kit-gerador-energia-solar-6-24kwp-telha-ceramica-71103?utm_source=&amp;utm_medium=&amp;utm_campaign=</t>
  </si>
  <si>
    <t>MOBIMAX SOLAR</t>
  </si>
  <si>
    <t>https://solar.ourolux.com.br/gerador-solar-5-28kw-1x220v-ourolux.html</t>
  </si>
  <si>
    <t>OUROLUX SOLAR</t>
  </si>
  <si>
    <t>COMPOSIÇÃO ANALÍTICA DE PREÇO UNITÁRIO</t>
  </si>
  <si>
    <t>Data-base</t>
  </si>
  <si>
    <t>SERVIÇO:</t>
  </si>
  <si>
    <t xml:space="preserve">UND: </t>
  </si>
  <si>
    <t>MÃO-DE-OBRA/FERRAMENTA</t>
  </si>
  <si>
    <t>ORGÃO</t>
  </si>
  <si>
    <t>UND</t>
  </si>
  <si>
    <t>COEF</t>
  </si>
  <si>
    <t>R$ PARCIAL</t>
  </si>
  <si>
    <t>TOTAL A</t>
  </si>
  <si>
    <t>MATERIAIS</t>
  </si>
  <si>
    <t>COT - 1</t>
  </si>
  <si>
    <t>TOTAL B</t>
  </si>
  <si>
    <t>RESUMO</t>
  </si>
  <si>
    <t>TOTAL  A</t>
  </si>
  <si>
    <t>TOTAL  B</t>
  </si>
  <si>
    <t>PREÇO DE VENDA</t>
  </si>
  <si>
    <t>COMP-1</t>
  </si>
  <si>
    <t>ELETRICISTA (LABOR)</t>
  </si>
  <si>
    <t>AJUDANTE (LABOR)</t>
  </si>
  <si>
    <t>H</t>
  </si>
  <si>
    <t>IOPES</t>
  </si>
  <si>
    <t>Fornecimento e instalação de Gerador Solar 5,36kWp - Telha Trapezoidal -  - Mono 220V</t>
  </si>
  <si>
    <t>BDI DIFERENCIADO (15,57%)</t>
  </si>
  <si>
    <t xml:space="preserve">TOTAL </t>
  </si>
  <si>
    <t>TOTAL C ( A+B)</t>
  </si>
  <si>
    <t>FRETE MAXIMO R$ 357,00</t>
  </si>
  <si>
    <t>3° MÊS</t>
  </si>
  <si>
    <t>COMPOSIÇÃO DE CUSTO</t>
  </si>
  <si>
    <t>SANTO AFONSO, JOÃO NEIVA</t>
  </si>
  <si>
    <t>JEFTER DOS SANTOS LADISLAU</t>
  </si>
  <si>
    <t xml:space="preserve">MUROS PARA AMPLIAÇÃO DE  ESCOLA SANTO AFONSO </t>
  </si>
  <si>
    <t xml:space="preserve">MUROS PARA AMPLIAÇÃO DE ESCOLA SANTO AFONSO </t>
  </si>
  <si>
    <t xml:space="preserve"> Demolição de alvenaria</t>
  </si>
  <si>
    <t>IOPES
010209</t>
  </si>
  <si>
    <t>Demolição manual de concreto simples (EMOP 05.001.001)</t>
  </si>
  <si>
    <t>IOPES 
010210</t>
  </si>
  <si>
    <t>Escavação manual em material de 1a. categoria, até 1.50 m de profundidade</t>
  </si>
  <si>
    <t>030101</t>
  </si>
  <si>
    <t xml:space="preserve">ESCAVAÇÃO, ATERRO E REATERRO </t>
  </si>
  <si>
    <t>Reaterro apiloado de cavas de fundação, em camadas de 20 cm</t>
  </si>
  <si>
    <t>030201</t>
  </si>
  <si>
    <t>030206</t>
  </si>
  <si>
    <t>Aterro manual para regularização do terreno em areia, inclusive adensamento hidráulico e fornecimento do
material (máximo de 100m3)</t>
  </si>
  <si>
    <t>IOPES 030101</t>
  </si>
  <si>
    <t>DRENAGEM</t>
  </si>
  <si>
    <t xml:space="preserve">SINAPI
102680 </t>
  </si>
  <si>
    <t>DRENO PROFUNDO (SEÇÃO 0,50 X 1,50 M), COM TUBO DE PEAD CORRUGADO PERFURADO, DN 100 MM, ENCHIMENTO COM BRITA, ENVOLVIDO COM MANTA GEOTÊXTIL, COM SELO DE ARGILA. AF_07/2021</t>
  </si>
  <si>
    <t>MUROS DE BLOCOS</t>
  </si>
  <si>
    <t>050501</t>
  </si>
  <si>
    <t>Alvenaria de blocos de concreto estrut. (14x19x39cm) cheios, c/ resist. mín. compr. 15MPa, assentados c/
arg. de cimento e areia no traço 1:4, esp. juntas 10mm e esp. da parede s/ revest. 14cm</t>
  </si>
  <si>
    <t>050602</t>
  </si>
  <si>
    <t>Alvenaria de blocos de concreto 14x19x39cm, c/ resist. mínimo a compres. 2.5 MPa, assent. c/ arg. de
cimento, cal hidratada CH1 e areia no traço 1:0.5:8 esp. das juntas 10mm e esp. das paredes, s/ rev. 14cm</t>
  </si>
  <si>
    <t>040237</t>
  </si>
  <si>
    <t>Fornecimento, preparo e aplicação de concreto Fck=25 MPa (brita 1 e 2) - (5% de perdas já incluído no
custo)</t>
  </si>
  <si>
    <t>120101</t>
  </si>
  <si>
    <t>Chapisco de argamassa de cimento e areia média ou grossa lavada, no traço 1:3, espessura 5 mm</t>
  </si>
  <si>
    <t>110302</t>
  </si>
  <si>
    <t>Reboco tipo paulista de argamassa de cimento, cal hidratada CH1 e areia lavada traço 1:0.5:6, espessura
25 mm</t>
  </si>
  <si>
    <t>91069</t>
  </si>
  <si>
    <t>EXECUÇÃO DE REVESTIMENTO DE CONCRETO PROJETADO COM ESPESSURA DE 7 CM, 
ARMADO COM TELA, INCLINAÇÃO MENOR QUE 90°, APLICAÇÃO CONTÍNUA, UTILIZA NDO EQUIPAMENTO DE PROJEÇÃO COM 6 M³/H DE CAPACIDADE. AF_01/2016</t>
  </si>
  <si>
    <t>040246</t>
  </si>
  <si>
    <t>Fornecimento, dobragem e colocação em fôrma, de armadura CA-60 B fina, diâmetro de 4.0 a 7.0mm</t>
  </si>
  <si>
    <t>kg</t>
  </si>
  <si>
    <t>040243</t>
  </si>
  <si>
    <t>Fornecimento, dobragem e colocação em fôrma, de armadura CA-50 A média, diâmetro de 6.3 a 10.0 mm</t>
  </si>
  <si>
    <t>100203</t>
  </si>
  <si>
    <t>Pintura impermeabilizante com igolflex ou equivalente a 3 demãos</t>
  </si>
  <si>
    <t>071104</t>
  </si>
  <si>
    <t>Portão de ferro de abrir em barra chata, inclusive chumbamento</t>
  </si>
  <si>
    <t>5.2</t>
  </si>
  <si>
    <t>5.3</t>
  </si>
  <si>
    <t>5.4</t>
  </si>
  <si>
    <t>5.5</t>
  </si>
  <si>
    <t>5.6</t>
  </si>
  <si>
    <t>5.7</t>
  </si>
  <si>
    <t>5.8</t>
  </si>
  <si>
    <t>5.9</t>
  </si>
  <si>
    <t>SINAPI
91069</t>
  </si>
  <si>
    <t xml:space="preserve">Área 01 </t>
  </si>
  <si>
    <t>Área 02</t>
  </si>
  <si>
    <t>Área 03</t>
  </si>
  <si>
    <t>Área 04</t>
  </si>
  <si>
    <t xml:space="preserve">Fechamento Lateral </t>
  </si>
  <si>
    <t>Muro 1</t>
  </si>
  <si>
    <t>Muro 2</t>
  </si>
  <si>
    <t xml:space="preserve">Volume de acordo com o projeto estrutural </t>
  </si>
  <si>
    <t>Área 1 (rampa)</t>
  </si>
  <si>
    <t>Armadura CA-60 A média, diâmetro de 5.0 mm</t>
  </si>
  <si>
    <t>Armadura CA-50 A média, diâmetro de 6.3 mm</t>
  </si>
  <si>
    <t>Armadura CA-50 A média, diâmetro de 8.0 mm</t>
  </si>
  <si>
    <t>Armadura CA-50 A média, diâmetro de 10.0 mm</t>
  </si>
  <si>
    <t>Muro 3</t>
  </si>
  <si>
    <t xml:space="preserve">Muro 4 </t>
  </si>
  <si>
    <t xml:space="preserve">Muro existente </t>
  </si>
  <si>
    <t xml:space="preserve">Estrutura existente </t>
  </si>
  <si>
    <t>Sapata</t>
  </si>
  <si>
    <t>Aterro do terreno</t>
  </si>
  <si>
    <t>Escavação - concreto da sapata e pilaretes</t>
  </si>
  <si>
    <t xml:space="preserve">Volume de escavação </t>
  </si>
  <si>
    <t>Volume sapatas</t>
  </si>
  <si>
    <t xml:space="preserve">Volune pilaretes </t>
  </si>
  <si>
    <t>Viga 1</t>
  </si>
  <si>
    <t>Viga 2</t>
  </si>
  <si>
    <t>Viga 3</t>
  </si>
  <si>
    <t>Viga 4</t>
  </si>
  <si>
    <t xml:space="preserve"> </t>
  </si>
  <si>
    <t>Pintura com tinta esmalte sintético, marcas de referência Suvinil, Coral ou Metalatex, inclusive selador
acrílico, em paredes a três demãos</t>
  </si>
  <si>
    <t>190105</t>
  </si>
  <si>
    <t>m2</t>
  </si>
  <si>
    <t xml:space="preserve">OBRA: MUROS PARA AMPLIAÇÃO DE ESCOLA SANTO AFONSO </t>
  </si>
  <si>
    <t>ENDEREÇO: SANTO AFONSO, JOÃO NEIVA</t>
  </si>
  <si>
    <t>SERVIÇOS EXTRAS</t>
  </si>
  <si>
    <t>6.1</t>
  </si>
  <si>
    <t>6.2</t>
  </si>
  <si>
    <t>SUB-TOTAL 06</t>
  </si>
  <si>
    <t>3.4</t>
  </si>
  <si>
    <t>6.3</t>
  </si>
  <si>
    <t>6.4</t>
  </si>
  <si>
    <t>210301</t>
  </si>
  <si>
    <t xml:space="preserve"> Guarda corpo de tubo de ferro galvanizado, diâm. 3" e 2", h=0.8 m inclusive pintura a óleo ou esmalte </t>
  </si>
  <si>
    <t>210302</t>
  </si>
  <si>
    <t xml:space="preserve"> Corrimão de tubo de ferro galvanizado diâmetro 3" com chumbadores a cada 1.50m, inclusive pintura a óleoou esmalte</t>
  </si>
  <si>
    <t>06</t>
  </si>
  <si>
    <t xml:space="preserve">030208 </t>
  </si>
  <si>
    <t>Aterro manual para regularização do terreno em argila, inclusive adensamento manual e fornecimento do
material (máximo de 100m3)</t>
  </si>
  <si>
    <t>COMPOSIÇÃO BDI</t>
  </si>
  <si>
    <t>L. SOCIAIS:</t>
  </si>
  <si>
    <t>TABELA DE REFERÊNCIA: DER/ES</t>
  </si>
  <si>
    <t>DATA-BASE:</t>
  </si>
  <si>
    <t>Para Serviços</t>
  </si>
  <si>
    <t>GRUPO A</t>
  </si>
  <si>
    <t>Administração Central</t>
  </si>
  <si>
    <t>Total Grupo A</t>
  </si>
  <si>
    <t>GRUPO B</t>
  </si>
  <si>
    <t>Administração Local</t>
  </si>
  <si>
    <t>Total Grupo B</t>
  </si>
  <si>
    <t>GRUPO C</t>
  </si>
  <si>
    <t>Impostos/Tributos</t>
  </si>
  <si>
    <t>ISS</t>
  </si>
  <si>
    <t>PIS</t>
  </si>
  <si>
    <t>COFINS</t>
  </si>
  <si>
    <t>CPRB</t>
  </si>
  <si>
    <t>Total Grupo C</t>
  </si>
  <si>
    <t>GRUPO D</t>
  </si>
  <si>
    <t>Custos Financeiros</t>
  </si>
  <si>
    <t>Total Grupo D</t>
  </si>
  <si>
    <t>GRUPO E</t>
  </si>
  <si>
    <t>Seguros / Garantia</t>
  </si>
  <si>
    <t>Riscos</t>
  </si>
  <si>
    <t>Total Grupo E</t>
  </si>
  <si>
    <t>GRUPO F</t>
  </si>
  <si>
    <t>Lucro</t>
  </si>
  <si>
    <t>Total Grupo F</t>
  </si>
  <si>
    <t>BDI Total</t>
  </si>
  <si>
    <t>OBS:</t>
  </si>
  <si>
    <t>1</t>
  </si>
  <si>
    <t>- A fórmula para cálculo da taxa a ser acrescida aos custos diretos de um</t>
  </si>
  <si>
    <t>empreendimento a título de Benefícios e Despesas Indiretas é:</t>
  </si>
  <si>
    <r>
      <t>BDI = {</t>
    </r>
    <r>
      <rPr>
        <b/>
        <u/>
        <sz val="10"/>
        <rFont val="Arial"/>
        <family val="2"/>
      </rPr>
      <t>(1 + D)*(1 + A+B+E)*(1 + F)}</t>
    </r>
    <r>
      <rPr>
        <b/>
        <sz val="10"/>
        <rFont val="Arial"/>
        <family val="2"/>
      </rPr>
      <t xml:space="preserve">  -1, onde:</t>
    </r>
  </si>
  <si>
    <t>(1 – C)</t>
  </si>
  <si>
    <t>A = ADMINISTRAÇÃO CENTRAL;</t>
  </si>
  <si>
    <t>B = ADMINISTRAÇÃO LOCAL;</t>
  </si>
  <si>
    <t>C = ISS + PIS + COFINS+INSS;</t>
  </si>
  <si>
    <t>D = CUSTOS FINANCEIROS;</t>
  </si>
  <si>
    <t>E = RISCOS, SEGUROS E GARANTIAS;</t>
  </si>
  <si>
    <t>F = BENEFÍCIO/LUCRO;</t>
  </si>
  <si>
    <t>JUSTIFICATIVA MODIFICAÇÃO DOS PERCENTUAIS:</t>
  </si>
  <si>
    <r>
      <t xml:space="preserve">ADMINISTRAÇÃO LOCAL: </t>
    </r>
    <r>
      <rPr>
        <sz val="10"/>
        <rFont val="Arial"/>
        <family val="2"/>
      </rPr>
      <t>FOI CONSIDERADO PERCENTUAL INFERIOR AO DA TABELA DE TAXA DE BDI PADRÃO APLICÁVEL, CONFORME RESOLUÇÃO Nº329, DE 24 DE SETEMBRO DE 2019, VISANDO NÃO ULTRAPASSAR O PERCENTUAL DO BDI TOTAL, CONSIDERANDO QUE HOUVE A NECESSIDADE DE AUMENTO DO ISSQN, DE ACORDO COM A LEI MUNICIPAL N° 3.203, DE 27 DE SETEMBRO DE 2019</t>
    </r>
  </si>
  <si>
    <r>
      <t xml:space="preserve">ISSQN: </t>
    </r>
    <r>
      <rPr>
        <sz val="10"/>
        <rFont val="Arial"/>
        <family val="2"/>
      </rPr>
      <t>FOI CONSIDERADO PERCENTUAL SUPERIOR AO DA TABELA DE TAXA DE BDI PADRÃO APLICÁVEL, CONFORME RESOLUÇÃO Nº329, DE 24 DE SETEMBRO DE 2019, CONSIDERANDO QUE HOUVE A NECESSIDADE DE AUMENTO DO ISSQN, DE ACORDO COM A LEI MUNICIPAL N° 3.203, DE 27 DE SETEMBRO DE 2019.</t>
    </r>
  </si>
  <si>
    <t>2</t>
  </si>
  <si>
    <t>- Discriminação do BDI</t>
  </si>
  <si>
    <t xml:space="preserve">A – Despesas financeiras: </t>
  </si>
  <si>
    <t>são aquelas decorrentes do custo do capital de giro para fazer frente às despesas realizadas antes do efetivo recebimento das devidas receitas. Foi apropriada por estimativa com base na média proposta no ACÓRDÃO Nº 2.622/2013, PLENÁRIO de 25 set.2013.</t>
  </si>
  <si>
    <t xml:space="preserve">B – Administração Central: </t>
  </si>
  <si>
    <t>são as despesas relativas à manutenção de parcela do custo do escritório central da empresa, tais como: instalações do imóvel/sede (custo de propriedade ou de locação de imóveis); aquisição e manutenção dos equipamentos da sede (computadores, ar condicionado, veículos e correlatos); despesas administrativas (secretária, vigilante, auxiliar de escritório, contínuo, assessorias tercerizadas - ex. contadoria); despesas com consumo (água, luz, telefone, material para escritório, material para limpeza, alimentos, etc). Foi apropriada por estimativa com base na média proposta noACÓRDÃO Nº 2.622/2013, PLENÁRIO de 25 set.2013.</t>
  </si>
  <si>
    <t xml:space="preserve"> C – Benefício/Lucro: </t>
  </si>
  <si>
    <t>é a parcela que contempla a remuneração do construtor, definidos com base em valor percentual sobre o total dos custos diretos e despesas indiretas, excluídas aquelas referentes às parcelas tributárias. A taxa adotada como benefício deve ser entendida como uma provisão de onde será retirado o lucro do construtor, após desconto de todos os encargos decorrentes de inúmeras incertezas que podem ocorrer durante as obras, difíceis de serem mensuradas no seu conjunto com base no ACÓRDÃO Nº 2.622/2013, PLENÁRIO de 25 set.2013.</t>
  </si>
  <si>
    <t xml:space="preserve">D – Riscos Imprevistos, Garantias e Seguros: </t>
  </si>
  <si>
    <t>valores para cobertura de despesas imprevisíveis e os seguros e garantias estabelecidos no Projeto Básico e orientação contante no ACÓRDÃO Nº 2.622/2013, PLENÁRIO de 25 set.2013.</t>
  </si>
  <si>
    <t xml:space="preserve">E – Valores Relativos aos Tributos:                                                                                                   </t>
  </si>
  <si>
    <r>
      <t xml:space="preserve"> – Impostos sobre serviços de qualquer natureza – ISS, </t>
    </r>
    <r>
      <rPr>
        <sz val="10"/>
        <rFont val="Arial"/>
        <family val="2"/>
      </rPr>
      <t>é imposto de competência municipal, consoante art. 156, inciso III, da Constituição Federal. Alíquota de 4% sobre o valor total da nota fiscal.</t>
    </r>
    <r>
      <rPr>
        <b/>
        <sz val="10"/>
        <rFont val="Arial"/>
        <family val="2"/>
      </rPr>
      <t>(Os 4% consideram a redução de 20% da base de cálculo, conforme previsto no art. 9 do Decreto 13314/2007 e Lei Municipal 6075/2003).</t>
    </r>
  </si>
  <si>
    <r>
      <t xml:space="preserve"> – Contribuição para o Programa de Integração Social – PIS. </t>
    </r>
    <r>
      <rPr>
        <sz val="10"/>
        <rFont val="Arial"/>
        <family val="2"/>
      </rPr>
      <t>A taxa do PIS, definida pelos Decretos-Lei nº 2.445 e 2.449/88, é de 0,65% sobre a receita operacional bruta.</t>
    </r>
  </si>
  <si>
    <r>
      <t xml:space="preserve"> – Contribuição para o Programa de Financiamento da Seguridade Social – COFINS, </t>
    </r>
    <r>
      <rPr>
        <sz val="10"/>
        <rFont val="Arial"/>
        <family val="2"/>
      </rPr>
      <t>definida pela Lei 9.718/98, é de 3%, sobre a receita operacional bruta.</t>
    </r>
  </si>
  <si>
    <r>
      <t xml:space="preserve"> – Contribuição Patronal sobre a Receita Bruta,</t>
    </r>
    <r>
      <rPr>
        <sz val="10"/>
        <rFont val="Arial"/>
        <family val="2"/>
      </rPr>
      <t xml:space="preserve"> definida pela Lei 13.161, de 31 de agosto de 2015, é de 4,5%, sobre a receita operacional bruta.</t>
    </r>
  </si>
  <si>
    <t>COMPOSIÇÃO LEIS SOCIAIS</t>
  </si>
  <si>
    <t>GRUPO A - Encargos Sociais Básicos</t>
  </si>
  <si>
    <t>% IOPES</t>
  </si>
  <si>
    <t>A.1</t>
  </si>
  <si>
    <t>INSS (Art. 22 da Lei 8.212/91)</t>
  </si>
  <si>
    <t>A.2</t>
  </si>
  <si>
    <t>FGTS (Art. 27 do Decreto 99.684/90)</t>
  </si>
  <si>
    <t>A.3</t>
  </si>
  <si>
    <t>SESI/SESC (Lei 8.029/90 e Lei 8.036/90)</t>
  </si>
  <si>
    <t>A.4</t>
  </si>
  <si>
    <t>SENAI/SENAC (Lei 8.029/90 e Decreto-Lei 6246/44)</t>
  </si>
  <si>
    <t>A.5</t>
  </si>
  <si>
    <t>SEBRAE (já considerado no item A.3 e A.4)</t>
  </si>
  <si>
    <t>-</t>
  </si>
  <si>
    <t>A.6</t>
  </si>
  <si>
    <t>INCRA (Lei 2.613/55 e Decreto 1.146/70)</t>
  </si>
  <si>
    <t>A.7</t>
  </si>
  <si>
    <t>SALÁRIO-EDUCAÇÃO (Decreto 87.043/82)</t>
  </si>
  <si>
    <t>A.8</t>
  </si>
  <si>
    <t>SEGURO ACIDENTE DO TRABALHO (Lei 8.212/91 e Decreto 3.048/99)</t>
  </si>
  <si>
    <t>A.9</t>
  </si>
  <si>
    <t>SECONCI/Medicina do Trabalho</t>
  </si>
  <si>
    <t>TOTAL GRUPO A</t>
  </si>
  <si>
    <t>GRUPO B - Encargos Sociais que recebem a incidência do grupo A</t>
  </si>
  <si>
    <t>B.1</t>
  </si>
  <si>
    <t>Descanso Semanal Remunerado (Art. 66 da CLT e Art. 7º da CF/88)</t>
  </si>
  <si>
    <t>B.2</t>
  </si>
  <si>
    <t>Feriados (Art. 70 da CLT e Lei 605/49)</t>
  </si>
  <si>
    <t>B.3</t>
  </si>
  <si>
    <t>Auxílio doença e acidente do trabalho (Lei 3.607/60 e Art. 131 da CLT)</t>
  </si>
  <si>
    <t>B.4</t>
  </si>
  <si>
    <t>Licença Paternidade (Art. 7º da CF/88)</t>
  </si>
  <si>
    <t>B.5</t>
  </si>
  <si>
    <t>Faltas Legais (Art. 473 da CLT)</t>
  </si>
  <si>
    <t>B.6</t>
  </si>
  <si>
    <t>13º Salário (Lei nº 4090/62)</t>
  </si>
  <si>
    <t>B.7</t>
  </si>
  <si>
    <t>Aviso Prévio Trabalhado (Art. 7º, inciso XXI da CF/88)</t>
  </si>
  <si>
    <t>B.8</t>
  </si>
  <si>
    <t>Dias de Chuvas</t>
  </si>
  <si>
    <t>B.9</t>
  </si>
  <si>
    <t>Férias Gozadas</t>
  </si>
  <si>
    <t>B.10</t>
  </si>
  <si>
    <t>Salário Maternidade</t>
  </si>
  <si>
    <t>B.11</t>
  </si>
  <si>
    <t>Auxílio - Enfermidade</t>
  </si>
  <si>
    <t>TOTAL GRUPO B</t>
  </si>
  <si>
    <t>GRUPO C - Encargos Sociais que não recebem a incidência do grupo A</t>
  </si>
  <si>
    <t>C.1</t>
  </si>
  <si>
    <t>Dispensa sem justa causa (LC 110/01)</t>
  </si>
  <si>
    <t>C.2</t>
  </si>
  <si>
    <t>Férias indenizadas (Art. 129 a 148 da CLT)</t>
  </si>
  <si>
    <t>C.3</t>
  </si>
  <si>
    <t>Aviso prévio indenizado (Art. 7º, inciso XXI da CF/88)</t>
  </si>
  <si>
    <t>C.4</t>
  </si>
  <si>
    <t>FGTS sobre aviso prévio indenizado (Súmula 305 TST)</t>
  </si>
  <si>
    <t>C.5</t>
  </si>
  <si>
    <t>INSS sobre aviso prévio indenizado (Decreto 6.727/09)</t>
  </si>
  <si>
    <t>C.6</t>
  </si>
  <si>
    <t>Aviso prévio trabalhado</t>
  </si>
  <si>
    <t>C.7</t>
  </si>
  <si>
    <t>Indenização Adicional</t>
  </si>
  <si>
    <t>TOTAL GRUPO C</t>
  </si>
  <si>
    <t>GRUPO D - Reincidência dos encargos sociais básicos</t>
  </si>
  <si>
    <t>D.1</t>
  </si>
  <si>
    <t>Incidência do grupo A sobre o grupo B</t>
  </si>
  <si>
    <t>D.2</t>
  </si>
  <si>
    <r>
      <rPr>
        <sz val="10"/>
        <rFont val="Arial"/>
        <family val="2"/>
      </rPr>
      <t>Reincidência de Grupo A sobre Aviso Prévio Trabalho e Reincidência
do FGTS sobre Aviso Prévio Indenizado</t>
    </r>
  </si>
  <si>
    <t>TOTAL GRUPO D</t>
  </si>
  <si>
    <t>GRUPO E - Encargos complementares</t>
  </si>
  <si>
    <t>E.1</t>
  </si>
  <si>
    <t>Refeição/alimentação (Convenção Coletiva do Trabalho 2012/2013)</t>
  </si>
  <si>
    <t>E.2</t>
  </si>
  <si>
    <t>Vale Transporte (Lei nº 7418/85 e Decreto 95.247/87)</t>
  </si>
  <si>
    <t>E.3</t>
  </si>
  <si>
    <r>
      <rPr>
        <sz val="10"/>
        <rFont val="Arial"/>
        <family val="2"/>
      </rPr>
      <t>Uniforme/equipamento de segurança (Art. 166 da CLT e NR-18 da Lei nº 6.514/77 e
Convenção Coletiva do Trabalho 2012/2013)</t>
    </r>
  </si>
  <si>
    <t>E.4</t>
  </si>
  <si>
    <t>Plano de Saúde (Convenção Coletiva do Trabalho 2012/2013</t>
  </si>
  <si>
    <t>TOTAL GRUPO E</t>
  </si>
  <si>
    <t>TOTAL DOS GRUPO (A+B+C+D+E)</t>
  </si>
  <si>
    <t>SET/21</t>
  </si>
  <si>
    <t>ORÇAMENTISTA: JEFTER DOS DOS SANTOS LADISLAU - ENGENHEIRO CIVIL - CREA/ES 0043139/D</t>
  </si>
  <si>
    <t xml:space="preserve">190417 </t>
  </si>
  <si>
    <t>6.5</t>
  </si>
  <si>
    <t xml:space="preserve">Pintura com tinta esmalte sintético, marcas de referência Suvinil, Coral ou Metalatex, a duas demãos,inclusive fundo anticorrosivo a uma demão, em metal
</t>
  </si>
  <si>
    <t xml:space="preserve">141101 </t>
  </si>
  <si>
    <t>6.6</t>
  </si>
  <si>
    <t>Caixas de inspeção de alv. blocos concreto 9x19x39cm, dim, 60x60cm e Hmáx = 1m, com tampa de conc.esp. 5cm, lastro de conc. esp. 10cm, revest intern. c/ chapisco e reboco impermeabilizado, incl. escavação, reaterro e enchimento</t>
  </si>
  <si>
    <t>caixas locadas na rampa</t>
  </si>
  <si>
    <t xml:space="preserve">muro ao lado da rampa </t>
  </si>
  <si>
    <t xml:space="preserve">viga , pilar e sapata, muro ao lado da rampa </t>
  </si>
  <si>
    <t>muro ao lado da rampa</t>
  </si>
  <si>
    <t>pilares</t>
  </si>
  <si>
    <t>vigas</t>
  </si>
  <si>
    <t>estribos</t>
  </si>
  <si>
    <t>sapatas</t>
  </si>
  <si>
    <t>bloco estrutural</t>
  </si>
  <si>
    <t>UNIT/BDI</t>
  </si>
  <si>
    <t>BALDRAMES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</si>
</sst>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 #,##0.00_-;\-&quot;R$&quot;\ * #,##0.00_-;_-&quot;R$&quot;\ * &quot;-&quot;??_-;_-@_-"/>
    <numFmt numFmtId="43" formatCode="_-* #,##0.00_-;\-* #,##0.00_-;_-* &quot;-&quot;??_-;_-@_-"/>
    <numFmt numFmtId="164" formatCode="_(* #,##0.00_);_(* \(#,##0.00\);_(* &quot;-&quot;??_);_(@_)"/>
    <numFmt numFmtId="165" formatCode="_-[$R$-416]\ * #,##0.00_-;\-[$R$-416]\ * #,##0.00_-;_-[$R$-416]\ * &quot;-&quot;??_-;_-@_-"/>
    <numFmt numFmtId="166" formatCode="&quot;R$ &quot;#,##0.00"/>
    <numFmt numFmtId="167" formatCode="_(&quot;R$ &quot;* #,##0.00_);_(&quot;R$ &quot;* \(#,##0.00\);_(&quot;R$ &quot;* &quot;-&quot;??_);_(@_)"/>
  </numFmts>
  <fonts count="31"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0"/>
      <name val="Arial"/>
      <family val="2"/>
    </font>
    <font>
      <b/>
      <sz val="14"/>
      <name val="Arial"/>
      <family val="2"/>
    </font>
    <font>
      <b/>
      <sz val="10"/>
      <color theme="1"/>
      <name val="Calibri"/>
      <family val="2"/>
      <scheme val="minor"/>
    </font>
    <font>
      <b/>
      <u/>
      <sz val="11"/>
      <color theme="1"/>
      <name val="Calibri"/>
      <family val="2"/>
      <scheme val="minor"/>
    </font>
    <font>
      <b/>
      <u val="singleAccounting"/>
      <sz val="11"/>
      <color theme="1"/>
      <name val="Calibri"/>
      <family val="2"/>
      <scheme val="minor"/>
    </font>
    <font>
      <b/>
      <u/>
      <sz val="14"/>
      <color theme="1"/>
      <name val="Calibri"/>
      <family val="2"/>
      <scheme val="minor"/>
    </font>
    <font>
      <b/>
      <u val="singleAccounting"/>
      <sz val="14"/>
      <color theme="1"/>
      <name val="Calibri"/>
      <family val="2"/>
      <scheme val="minor"/>
    </font>
    <font>
      <b/>
      <i/>
      <sz val="18"/>
      <name val="Arial"/>
      <family val="2"/>
    </font>
    <font>
      <b/>
      <sz val="16"/>
      <name val="Arial"/>
      <family val="2"/>
    </font>
    <font>
      <b/>
      <sz val="11"/>
      <name val="Calibri"/>
      <family val="2"/>
      <scheme val="minor"/>
    </font>
    <font>
      <b/>
      <sz val="12"/>
      <color theme="1"/>
      <name val="Calibri"/>
      <family val="2"/>
      <scheme val="minor"/>
    </font>
    <font>
      <sz val="10"/>
      <name val="Arial"/>
    </font>
    <font>
      <b/>
      <sz val="10"/>
      <name val="Arial"/>
      <family val="2"/>
    </font>
    <font>
      <b/>
      <sz val="9"/>
      <name val="Arial"/>
      <family val="2"/>
    </font>
    <font>
      <sz val="10"/>
      <name val="Times New Roman"/>
      <family val="1"/>
    </font>
    <font>
      <b/>
      <sz val="12"/>
      <name val="Arial"/>
      <family val="2"/>
    </font>
    <font>
      <u/>
      <sz val="11"/>
      <color theme="10"/>
      <name val="Calibri"/>
      <family val="2"/>
      <scheme val="minor"/>
    </font>
    <font>
      <sz val="12"/>
      <name val="Arial"/>
      <family val="2"/>
    </font>
    <font>
      <sz val="11"/>
      <color indexed="8"/>
      <name val="Calibri"/>
      <family val="2"/>
    </font>
    <font>
      <b/>
      <sz val="15"/>
      <color indexed="8"/>
      <name val="Calibri"/>
      <family val="2"/>
    </font>
    <font>
      <b/>
      <sz val="11"/>
      <color indexed="8"/>
      <name val="Calibri"/>
      <family val="2"/>
    </font>
    <font>
      <sz val="11"/>
      <name val="Calibri"/>
      <family val="2"/>
    </font>
    <font>
      <sz val="12"/>
      <color theme="1"/>
      <name val="Calibri"/>
      <family val="2"/>
      <scheme val="minor"/>
    </font>
    <font>
      <b/>
      <u/>
      <sz val="10"/>
      <name val="Arial"/>
      <family val="2"/>
    </font>
    <font>
      <sz val="10"/>
      <color indexed="8"/>
      <name val="Arial"/>
      <family val="2"/>
    </font>
    <font>
      <b/>
      <sz val="10"/>
      <color theme="1"/>
      <name val="Arial"/>
      <family val="2"/>
    </font>
    <font>
      <b/>
      <sz val="18"/>
      <name val="Arial"/>
      <family val="2"/>
    </font>
  </fonts>
  <fills count="1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rgb="FFFFFF99"/>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4" tint="0.59999389629810485"/>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16">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xf numFmtId="0" fontId="15" fillId="0" borderId="0"/>
    <xf numFmtId="164" fontId="4" fillId="0" borderId="0" applyFont="0" applyFill="0" applyBorder="0" applyAlignment="0" applyProtection="0"/>
    <xf numFmtId="0" fontId="18" fillId="0" borderId="0"/>
    <xf numFmtId="44" fontId="4" fillId="0" borderId="0" applyFont="0" applyFill="0" applyBorder="0" applyAlignment="0" applyProtection="0"/>
    <xf numFmtId="0" fontId="20" fillId="0" borderId="0" applyNumberFormat="0" applyFill="0" applyBorder="0" applyAlignment="0" applyProtection="0"/>
    <xf numFmtId="0" fontId="2" fillId="0" borderId="0"/>
    <xf numFmtId="167" fontId="22" fillId="0" borderId="0" applyFont="0" applyFill="0" applyBorder="0" applyAlignment="0" applyProtection="0"/>
    <xf numFmtId="43" fontId="2" fillId="0" borderId="0" applyFont="0" applyFill="0" applyBorder="0" applyAlignment="0" applyProtection="0"/>
    <xf numFmtId="0" fontId="4" fillId="0" borderId="0"/>
    <xf numFmtId="0" fontId="4" fillId="0" borderId="0"/>
    <xf numFmtId="2" fontId="4" fillId="0" borderId="0">
      <alignment vertical="center"/>
    </xf>
    <xf numFmtId="0" fontId="4" fillId="0" borderId="0"/>
  </cellStyleXfs>
  <cellXfs count="429">
    <xf numFmtId="0" fontId="0" fillId="0" borderId="0" xfId="0"/>
    <xf numFmtId="4" fontId="6" fillId="0" borderId="3" xfId="0" applyNumberFormat="1" applyFont="1" applyBorder="1" applyAlignment="1">
      <alignment vertical="center"/>
    </xf>
    <xf numFmtId="0" fontId="1" fillId="2" borderId="3" xfId="0" applyFont="1" applyFill="1" applyBorder="1" applyAlignment="1">
      <alignment horizontal="justify" vertical="center" wrapText="1"/>
    </xf>
    <xf numFmtId="49" fontId="0" fillId="0" borderId="0" xfId="0" applyNumberFormat="1"/>
    <xf numFmtId="0" fontId="0" fillId="0" borderId="3" xfId="0" applyBorder="1"/>
    <xf numFmtId="49" fontId="0" fillId="0" borderId="3" xfId="0" applyNumberFormat="1" applyBorder="1"/>
    <xf numFmtId="0" fontId="0" fillId="0" borderId="3" xfId="0" applyBorder="1" applyAlignment="1">
      <alignment vertical="center" wrapText="1"/>
    </xf>
    <xf numFmtId="0" fontId="0" fillId="0" borderId="3" xfId="0" applyBorder="1" applyAlignment="1">
      <alignment wrapText="1"/>
    </xf>
    <xf numFmtId="0" fontId="0" fillId="0" borderId="11" xfId="0" applyFill="1" applyBorder="1"/>
    <xf numFmtId="2" fontId="0" fillId="0" borderId="0" xfId="0" applyNumberFormat="1"/>
    <xf numFmtId="2" fontId="0" fillId="0" borderId="3" xfId="0" applyNumberFormat="1" applyBorder="1"/>
    <xf numFmtId="0" fontId="0" fillId="0" borderId="7" xfId="0" applyFill="1" applyBorder="1"/>
    <xf numFmtId="0" fontId="0" fillId="0" borderId="9" xfId="0" applyBorder="1"/>
    <xf numFmtId="0" fontId="0" fillId="0" borderId="0" xfId="0" applyBorder="1"/>
    <xf numFmtId="0" fontId="0" fillId="0" borderId="4" xfId="0" applyFill="1" applyBorder="1"/>
    <xf numFmtId="0" fontId="0" fillId="0" borderId="10" xfId="0" applyBorder="1"/>
    <xf numFmtId="0" fontId="0" fillId="0" borderId="14" xfId="0" applyBorder="1"/>
    <xf numFmtId="0" fontId="0" fillId="0" borderId="15" xfId="0" applyBorder="1"/>
    <xf numFmtId="49" fontId="0" fillId="0" borderId="7" xfId="0" applyNumberFormat="1" applyBorder="1"/>
    <xf numFmtId="0" fontId="0" fillId="0" borderId="7" xfId="0" applyBorder="1"/>
    <xf numFmtId="0" fontId="0" fillId="0" borderId="11" xfId="0" applyBorder="1"/>
    <xf numFmtId="0" fontId="0" fillId="0" borderId="4" xfId="0" applyBorder="1"/>
    <xf numFmtId="2" fontId="0" fillId="0" borderId="7" xfId="0" applyNumberFormat="1" applyBorder="1"/>
    <xf numFmtId="2" fontId="0" fillId="0" borderId="11" xfId="0" applyNumberFormat="1" applyBorder="1"/>
    <xf numFmtId="2" fontId="0" fillId="0" borderId="4" xfId="0" applyNumberFormat="1" applyBorder="1"/>
    <xf numFmtId="49" fontId="0" fillId="0" borderId="10" xfId="0" applyNumberFormat="1" applyBorder="1"/>
    <xf numFmtId="0" fontId="0" fillId="0" borderId="10" xfId="0" applyBorder="1" applyAlignment="1">
      <alignment wrapText="1"/>
    </xf>
    <xf numFmtId="2" fontId="0" fillId="0" borderId="10" xfId="0" applyNumberFormat="1" applyBorder="1"/>
    <xf numFmtId="0" fontId="0" fillId="0" borderId="10" xfId="0" applyFont="1" applyBorder="1" applyAlignment="1">
      <alignment wrapText="1"/>
    </xf>
    <xf numFmtId="49" fontId="0" fillId="0" borderId="10" xfId="0" applyNumberFormat="1" applyBorder="1" applyAlignment="1">
      <alignment wrapText="1"/>
    </xf>
    <xf numFmtId="49" fontId="0" fillId="0" borderId="10" xfId="0" applyNumberFormat="1" applyBorder="1" applyAlignment="1">
      <alignment horizontal="left" wrapText="1"/>
    </xf>
    <xf numFmtId="0" fontId="5" fillId="0" borderId="0" xfId="3" applyFont="1" applyFill="1" applyBorder="1" applyAlignment="1">
      <alignment vertical="center"/>
    </xf>
    <xf numFmtId="0" fontId="0" fillId="0" borderId="0" xfId="0" applyFill="1"/>
    <xf numFmtId="44" fontId="0" fillId="0" borderId="3" xfId="0" applyNumberFormat="1" applyBorder="1"/>
    <xf numFmtId="44" fontId="0" fillId="0" borderId="10" xfId="0" applyNumberFormat="1" applyBorder="1"/>
    <xf numFmtId="44" fontId="0" fillId="0" borderId="7" xfId="0" applyNumberFormat="1" applyBorder="1"/>
    <xf numFmtId="0" fontId="7" fillId="0" borderId="3" xfId="0" applyFont="1" applyBorder="1" applyAlignment="1">
      <alignment horizontal="right" wrapText="1"/>
    </xf>
    <xf numFmtId="0" fontId="7" fillId="0" borderId="9" xfId="0" applyFont="1" applyBorder="1" applyAlignment="1">
      <alignment horizontal="right"/>
    </xf>
    <xf numFmtId="44" fontId="8" fillId="0" borderId="3" xfId="0" applyNumberFormat="1" applyFont="1" applyBorder="1"/>
    <xf numFmtId="0" fontId="0" fillId="0" borderId="9" xfId="0" applyBorder="1" applyAlignment="1">
      <alignment wrapText="1"/>
    </xf>
    <xf numFmtId="0" fontId="7" fillId="0" borderId="3" xfId="0" applyFont="1" applyBorder="1" applyAlignment="1">
      <alignment horizontal="right"/>
    </xf>
    <xf numFmtId="0" fontId="0" fillId="0" borderId="0" xfId="0" applyFill="1" applyBorder="1"/>
    <xf numFmtId="49" fontId="0" fillId="0" borderId="0" xfId="0" applyNumberFormat="1" applyFill="1" applyBorder="1"/>
    <xf numFmtId="0" fontId="9" fillId="0" borderId="5" xfId="0" applyFont="1" applyFill="1" applyBorder="1"/>
    <xf numFmtId="44" fontId="10" fillId="0" borderId="6" xfId="0" applyNumberFormat="1" applyFont="1" applyFill="1" applyBorder="1"/>
    <xf numFmtId="0" fontId="6" fillId="4" borderId="3" xfId="0" applyFont="1" applyFill="1" applyBorder="1" applyAlignment="1">
      <alignment horizontal="center" vertical="center"/>
    </xf>
    <xf numFmtId="49" fontId="6" fillId="4" borderId="4" xfId="0" applyNumberFormat="1"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4" fontId="6" fillId="4" borderId="4" xfId="0" applyNumberFormat="1" applyFont="1" applyFill="1" applyBorder="1" applyAlignment="1">
      <alignment horizontal="center" vertical="center"/>
    </xf>
    <xf numFmtId="49" fontId="6" fillId="4" borderId="3" xfId="0" applyNumberFormat="1" applyFont="1" applyFill="1" applyBorder="1" applyAlignment="1">
      <alignment horizontal="center" vertical="center"/>
    </xf>
    <xf numFmtId="0" fontId="6" fillId="4" borderId="3" xfId="0" applyFont="1" applyFill="1" applyBorder="1" applyAlignment="1">
      <alignment horizontal="center" vertical="center" wrapText="1"/>
    </xf>
    <xf numFmtId="4" fontId="6" fillId="4" borderId="3" xfId="0" applyNumberFormat="1" applyFont="1" applyFill="1" applyBorder="1" applyAlignment="1">
      <alignment horizontal="center" vertical="center"/>
    </xf>
    <xf numFmtId="44" fontId="6" fillId="4" borderId="3" xfId="0" applyNumberFormat="1" applyFont="1" applyFill="1" applyBorder="1" applyAlignment="1">
      <alignment horizontal="center" vertical="center"/>
    </xf>
    <xf numFmtId="44" fontId="0" fillId="4" borderId="3" xfId="0" applyNumberFormat="1" applyFill="1" applyBorder="1"/>
    <xf numFmtId="44" fontId="6" fillId="4" borderId="4" xfId="1" applyFont="1" applyFill="1" applyBorder="1" applyAlignment="1">
      <alignment horizontal="center" vertical="center"/>
    </xf>
    <xf numFmtId="2" fontId="6" fillId="4" borderId="4" xfId="1" applyNumberFormat="1" applyFont="1" applyFill="1" applyBorder="1" applyAlignment="1">
      <alignment horizontal="center" vertical="center"/>
    </xf>
    <xf numFmtId="44" fontId="6" fillId="4" borderId="3" xfId="1" applyFont="1" applyFill="1" applyBorder="1" applyAlignment="1">
      <alignment horizontal="center" vertical="center"/>
    </xf>
    <xf numFmtId="2" fontId="6" fillId="4" borderId="3" xfId="1" applyNumberFormat="1" applyFont="1" applyFill="1" applyBorder="1" applyAlignment="1">
      <alignment horizontal="center" vertical="center"/>
    </xf>
    <xf numFmtId="49" fontId="0" fillId="0" borderId="3" xfId="0" applyNumberFormat="1" applyBorder="1" applyAlignment="1">
      <alignment wrapText="1"/>
    </xf>
    <xf numFmtId="49" fontId="0" fillId="0" borderId="7" xfId="0" applyNumberFormat="1" applyBorder="1" applyAlignment="1">
      <alignment wrapText="1"/>
    </xf>
    <xf numFmtId="49" fontId="6" fillId="4" borderId="4"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0" fillId="0" borderId="11" xfId="0" applyNumberFormat="1" applyBorder="1" applyAlignment="1">
      <alignment wrapText="1"/>
    </xf>
    <xf numFmtId="49" fontId="0" fillId="0" borderId="4" xfId="0" applyNumberFormat="1" applyBorder="1" applyAlignment="1">
      <alignment wrapText="1"/>
    </xf>
    <xf numFmtId="49" fontId="0" fillId="0" borderId="0" xfId="0" applyNumberFormat="1" applyAlignment="1">
      <alignment wrapText="1"/>
    </xf>
    <xf numFmtId="0" fontId="12" fillId="5" borderId="0" xfId="3" applyFont="1" applyFill="1" applyBorder="1" applyAlignment="1">
      <alignment vertical="center"/>
    </xf>
    <xf numFmtId="0" fontId="11" fillId="0" borderId="0" xfId="3" applyFont="1" applyFill="1" applyBorder="1" applyAlignment="1">
      <alignment vertical="center"/>
    </xf>
    <xf numFmtId="0" fontId="12" fillId="0" borderId="0" xfId="3" applyFont="1" applyFill="1" applyBorder="1" applyAlignment="1">
      <alignment vertical="center"/>
    </xf>
    <xf numFmtId="2" fontId="13" fillId="0" borderId="0" xfId="3" applyNumberFormat="1" applyFont="1" applyFill="1" applyBorder="1" applyAlignment="1">
      <alignment vertical="center"/>
    </xf>
    <xf numFmtId="0" fontId="11" fillId="5" borderId="17" xfId="3" applyFont="1" applyFill="1" applyBorder="1" applyAlignment="1">
      <alignment vertical="center"/>
    </xf>
    <xf numFmtId="0" fontId="11" fillId="5" borderId="18" xfId="3" applyFont="1" applyFill="1" applyBorder="1" applyAlignment="1">
      <alignment vertical="center"/>
    </xf>
    <xf numFmtId="0" fontId="11" fillId="5" borderId="19" xfId="3" applyFont="1" applyFill="1" applyBorder="1" applyAlignment="1">
      <alignment vertical="center"/>
    </xf>
    <xf numFmtId="0" fontId="12" fillId="5" borderId="20" xfId="3" applyFont="1" applyFill="1" applyBorder="1" applyAlignment="1">
      <alignment vertical="center"/>
    </xf>
    <xf numFmtId="0" fontId="12" fillId="5" borderId="21" xfId="3" applyFont="1" applyFill="1" applyBorder="1" applyAlignment="1">
      <alignment vertical="center"/>
    </xf>
    <xf numFmtId="0" fontId="3"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0" fillId="0" borderId="7" xfId="0" applyBorder="1" applyAlignment="1">
      <alignment horizontal="left" vertical="center"/>
    </xf>
    <xf numFmtId="0" fontId="0" fillId="0" borderId="4" xfId="0" applyBorder="1" applyAlignment="1">
      <alignment horizontal="left" vertical="center"/>
    </xf>
    <xf numFmtId="44" fontId="0" fillId="0" borderId="4" xfId="0" applyNumberFormat="1" applyBorder="1"/>
    <xf numFmtId="10" fontId="0" fillId="0" borderId="7" xfId="0" applyNumberFormat="1" applyBorder="1"/>
    <xf numFmtId="10" fontId="14" fillId="0" borderId="7" xfId="0" applyNumberFormat="1" applyFont="1" applyBorder="1"/>
    <xf numFmtId="44" fontId="14" fillId="0" borderId="4" xfId="0" applyNumberFormat="1" applyFont="1" applyBorder="1"/>
    <xf numFmtId="44" fontId="0" fillId="0" borderId="15" xfId="0" applyNumberFormat="1" applyBorder="1"/>
    <xf numFmtId="9" fontId="0" fillId="0" borderId="7" xfId="2" applyFont="1" applyBorder="1"/>
    <xf numFmtId="9" fontId="0" fillId="0" borderId="10" xfId="2" applyFont="1" applyBorder="1"/>
    <xf numFmtId="2" fontId="4" fillId="3" borderId="8" xfId="4" applyNumberFormat="1" applyFont="1" applyFill="1" applyBorder="1" applyAlignment="1">
      <alignment horizontal="center" vertical="center"/>
    </xf>
    <xf numFmtId="2" fontId="4" fillId="3" borderId="9" xfId="4" applyNumberFormat="1" applyFont="1" applyFill="1" applyBorder="1" applyAlignment="1">
      <alignment horizontal="center" vertical="center"/>
    </xf>
    <xf numFmtId="0" fontId="16" fillId="3" borderId="9" xfId="4" applyFont="1" applyFill="1" applyBorder="1" applyAlignment="1">
      <alignment horizontal="center" vertical="center" wrapText="1"/>
    </xf>
    <xf numFmtId="164" fontId="1" fillId="3" borderId="9" xfId="5" applyFont="1" applyFill="1" applyBorder="1" applyAlignment="1">
      <alignment horizontal="center" vertical="center" wrapText="1"/>
    </xf>
    <xf numFmtId="2" fontId="4" fillId="3" borderId="0" xfId="4" applyNumberFormat="1" applyFont="1" applyFill="1" applyAlignment="1">
      <alignment horizontal="center" vertical="center"/>
    </xf>
    <xf numFmtId="2" fontId="4" fillId="3" borderId="26" xfId="4" applyNumberFormat="1" applyFont="1" applyFill="1" applyBorder="1" applyAlignment="1">
      <alignment horizontal="center" vertical="center"/>
    </xf>
    <xf numFmtId="14" fontId="4" fillId="3" borderId="0" xfId="4" applyNumberFormat="1" applyFont="1" applyFill="1" applyBorder="1" applyAlignment="1">
      <alignment horizontal="center" vertical="center"/>
    </xf>
    <xf numFmtId="2" fontId="4" fillId="3" borderId="0" xfId="4" applyNumberFormat="1" applyFont="1" applyFill="1" applyBorder="1" applyAlignment="1">
      <alignment horizontal="center" vertical="center"/>
    </xf>
    <xf numFmtId="4" fontId="1" fillId="3" borderId="0" xfId="4" applyNumberFormat="1" applyFont="1" applyFill="1" applyBorder="1" applyAlignment="1">
      <alignment horizontal="center" vertical="center" wrapText="1"/>
    </xf>
    <xf numFmtId="14" fontId="16" fillId="3" borderId="0" xfId="4" applyNumberFormat="1" applyFont="1" applyFill="1" applyBorder="1" applyAlignment="1">
      <alignment horizontal="center" vertical="center" wrapText="1"/>
    </xf>
    <xf numFmtId="0" fontId="16" fillId="3" borderId="0" xfId="4" applyFont="1" applyFill="1" applyBorder="1" applyAlignment="1">
      <alignment horizontal="center" vertical="center" wrapText="1"/>
    </xf>
    <xf numFmtId="0" fontId="17" fillId="3" borderId="0" xfId="5" applyNumberFormat="1" applyFont="1" applyFill="1" applyBorder="1" applyAlignment="1">
      <alignment horizontal="center" vertical="center" wrapText="1"/>
    </xf>
    <xf numFmtId="10" fontId="17" fillId="3" borderId="0" xfId="5" applyNumberFormat="1" applyFont="1" applyFill="1" applyBorder="1" applyAlignment="1">
      <alignment horizontal="left" vertical="center" wrapText="1"/>
    </xf>
    <xf numFmtId="14" fontId="17" fillId="3" borderId="0" xfId="5" applyNumberFormat="1" applyFont="1" applyFill="1" applyBorder="1" applyAlignment="1">
      <alignment horizontal="center" vertical="center" wrapText="1"/>
    </xf>
    <xf numFmtId="2" fontId="4" fillId="6" borderId="0" xfId="6" applyNumberFormat="1" applyFont="1" applyFill="1" applyBorder="1" applyAlignment="1">
      <alignment horizontal="center" vertical="center"/>
    </xf>
    <xf numFmtId="1" fontId="4" fillId="3" borderId="3" xfId="4" applyNumberFormat="1" applyFont="1" applyFill="1" applyBorder="1" applyAlignment="1">
      <alignment horizontal="center" vertical="center"/>
    </xf>
    <xf numFmtId="2" fontId="4" fillId="3" borderId="3" xfId="4" applyNumberFormat="1" applyFont="1" applyFill="1" applyBorder="1" applyAlignment="1">
      <alignment horizontal="center" vertical="center"/>
    </xf>
    <xf numFmtId="2" fontId="4" fillId="3" borderId="3" xfId="4" applyNumberFormat="1" applyFont="1" applyFill="1" applyBorder="1" applyAlignment="1">
      <alignment horizontal="center" vertical="center" wrapText="1"/>
    </xf>
    <xf numFmtId="44" fontId="4" fillId="3" borderId="3" xfId="7" applyFont="1" applyFill="1" applyBorder="1" applyAlignment="1">
      <alignment horizontal="center" vertical="center"/>
    </xf>
    <xf numFmtId="14" fontId="4" fillId="3" borderId="3" xfId="4" applyNumberFormat="1" applyFont="1" applyFill="1" applyBorder="1" applyAlignment="1">
      <alignment horizontal="center" vertical="center"/>
    </xf>
    <xf numFmtId="165" fontId="4" fillId="3" borderId="3" xfId="4" applyNumberFormat="1" applyFont="1" applyFill="1" applyBorder="1" applyAlignment="1">
      <alignment horizontal="center" vertical="center"/>
    </xf>
    <xf numFmtId="2" fontId="4" fillId="3" borderId="26" xfId="4" applyNumberFormat="1" applyFont="1" applyFill="1" applyBorder="1" applyAlignment="1">
      <alignment horizontal="center" vertical="center" wrapText="1"/>
    </xf>
    <xf numFmtId="14" fontId="19" fillId="3" borderId="0" xfId="7" applyNumberFormat="1" applyFont="1" applyFill="1" applyBorder="1" applyAlignment="1">
      <alignment horizontal="center" vertical="center"/>
    </xf>
    <xf numFmtId="2" fontId="21" fillId="3" borderId="3" xfId="4" applyNumberFormat="1" applyFont="1" applyFill="1" applyBorder="1" applyAlignment="1">
      <alignment vertical="center"/>
    </xf>
    <xf numFmtId="2" fontId="20" fillId="3" borderId="3" xfId="8" applyNumberFormat="1" applyFill="1" applyBorder="1" applyAlignment="1">
      <alignment horizontal="center" vertical="center" wrapText="1"/>
    </xf>
    <xf numFmtId="0" fontId="16" fillId="3" borderId="8" xfId="3" applyFont="1" applyFill="1" applyBorder="1" applyAlignment="1">
      <alignment vertical="center"/>
    </xf>
    <xf numFmtId="0" fontId="16" fillId="3" borderId="9" xfId="3" applyFont="1" applyFill="1" applyBorder="1" applyAlignment="1">
      <alignment vertical="center"/>
    </xf>
    <xf numFmtId="0" fontId="16" fillId="3" borderId="10" xfId="3" applyFont="1" applyFill="1" applyBorder="1" applyAlignment="1">
      <alignment vertical="center"/>
    </xf>
    <xf numFmtId="0" fontId="22" fillId="0" borderId="0" xfId="9" applyFont="1"/>
    <xf numFmtId="0" fontId="2" fillId="0" borderId="0" xfId="9"/>
    <xf numFmtId="0" fontId="16" fillId="3" borderId="26" xfId="3" applyFont="1" applyFill="1" applyBorder="1" applyAlignment="1">
      <alignment vertical="center"/>
    </xf>
    <xf numFmtId="0" fontId="16" fillId="3" borderId="0" xfId="3" applyFont="1" applyFill="1" applyBorder="1" applyAlignment="1">
      <alignment vertical="center"/>
    </xf>
    <xf numFmtId="1" fontId="4" fillId="3" borderId="0" xfId="3" applyNumberFormat="1" applyFont="1" applyFill="1" applyBorder="1" applyAlignment="1">
      <alignment horizontal="center"/>
    </xf>
    <xf numFmtId="0" fontId="4" fillId="3" borderId="0" xfId="3" applyFont="1" applyFill="1" applyBorder="1" applyAlignment="1">
      <alignment horizontal="left"/>
    </xf>
    <xf numFmtId="2" fontId="4" fillId="3" borderId="0" xfId="3" applyNumberFormat="1" applyFont="1" applyFill="1" applyBorder="1" applyAlignment="1">
      <alignment horizontal="center"/>
    </xf>
    <xf numFmtId="4" fontId="4" fillId="3" borderId="0" xfId="3" applyNumberFormat="1" applyFont="1" applyFill="1" applyBorder="1" applyAlignment="1">
      <alignment horizontal="center"/>
    </xf>
    <xf numFmtId="4" fontId="4" fillId="3" borderId="14" xfId="3" applyNumberFormat="1" applyFont="1" applyFill="1" applyBorder="1" applyAlignment="1">
      <alignment horizontal="center"/>
    </xf>
    <xf numFmtId="0" fontId="16" fillId="3" borderId="16" xfId="3" applyFont="1" applyFill="1" applyBorder="1" applyAlignment="1">
      <alignment vertical="center"/>
    </xf>
    <xf numFmtId="0" fontId="16" fillId="3" borderId="12" xfId="3" applyFont="1" applyFill="1" applyBorder="1" applyAlignment="1">
      <alignment vertical="center"/>
    </xf>
    <xf numFmtId="1" fontId="4" fillId="3" borderId="12" xfId="3" applyNumberFormat="1" applyFont="1" applyFill="1" applyBorder="1" applyAlignment="1">
      <alignment horizontal="center"/>
    </xf>
    <xf numFmtId="0" fontId="4" fillId="3" borderId="12" xfId="3" applyFont="1" applyFill="1" applyBorder="1" applyAlignment="1">
      <alignment horizontal="left"/>
    </xf>
    <xf numFmtId="2" fontId="4" fillId="3" borderId="12" xfId="3" applyNumberFormat="1" applyFont="1" applyFill="1" applyBorder="1" applyAlignment="1">
      <alignment horizontal="center"/>
    </xf>
    <xf numFmtId="4" fontId="4" fillId="3" borderId="12" xfId="3" applyNumberFormat="1" applyFont="1" applyFill="1" applyBorder="1" applyAlignment="1">
      <alignment horizontal="center"/>
    </xf>
    <xf numFmtId="4" fontId="16" fillId="3" borderId="15" xfId="3" applyNumberFormat="1" applyFont="1" applyFill="1" applyBorder="1" applyAlignment="1">
      <alignment horizontal="right" vertical="center"/>
    </xf>
    <xf numFmtId="0" fontId="24" fillId="3" borderId="7" xfId="9" applyFont="1" applyFill="1" applyBorder="1" applyAlignment="1">
      <alignment horizontal="center" vertical="center" wrapText="1"/>
    </xf>
    <xf numFmtId="17" fontId="24" fillId="3" borderId="7" xfId="9" applyNumberFormat="1" applyFont="1" applyFill="1" applyBorder="1" applyAlignment="1">
      <alignment horizontal="center" vertical="center" wrapText="1"/>
    </xf>
    <xf numFmtId="0" fontId="24" fillId="3" borderId="3" xfId="9" applyFont="1" applyFill="1" applyBorder="1" applyAlignment="1">
      <alignment horizontal="center" vertical="center" wrapText="1"/>
    </xf>
    <xf numFmtId="1" fontId="22" fillId="3" borderId="26" xfId="9" applyNumberFormat="1" applyFont="1" applyFill="1" applyBorder="1" applyAlignment="1">
      <alignment vertical="top"/>
    </xf>
    <xf numFmtId="164" fontId="22" fillId="0" borderId="0" xfId="9" applyNumberFormat="1" applyFont="1"/>
    <xf numFmtId="1" fontId="22" fillId="3" borderId="26" xfId="9" applyNumberFormat="1" applyFont="1" applyFill="1" applyBorder="1" applyAlignment="1"/>
    <xf numFmtId="1" fontId="22" fillId="3" borderId="1" xfId="9" applyNumberFormat="1" applyFont="1" applyFill="1" applyBorder="1" applyAlignment="1">
      <alignment horizontal="center"/>
    </xf>
    <xf numFmtId="1" fontId="22" fillId="3" borderId="2" xfId="9" applyNumberFormat="1" applyFont="1" applyFill="1" applyBorder="1" applyAlignment="1">
      <alignment horizontal="center"/>
    </xf>
    <xf numFmtId="1" fontId="22" fillId="3" borderId="13" xfId="9" applyNumberFormat="1" applyFont="1" applyFill="1" applyBorder="1" applyAlignment="1">
      <alignment horizontal="center"/>
    </xf>
    <xf numFmtId="1" fontId="22" fillId="3" borderId="3" xfId="9" applyNumberFormat="1" applyFont="1" applyFill="1" applyBorder="1" applyAlignment="1">
      <alignment horizontal="center"/>
    </xf>
    <xf numFmtId="0" fontId="22" fillId="3" borderId="3" xfId="9" applyFont="1" applyFill="1" applyBorder="1" applyAlignment="1">
      <alignment horizontal="center"/>
    </xf>
    <xf numFmtId="2" fontId="22" fillId="3" borderId="3" xfId="9" applyNumberFormat="1" applyFont="1" applyFill="1" applyBorder="1" applyAlignment="1">
      <alignment horizontal="center"/>
    </xf>
    <xf numFmtId="166" fontId="22" fillId="3" borderId="3" xfId="9" applyNumberFormat="1" applyFont="1" applyFill="1" applyBorder="1" applyAlignment="1"/>
    <xf numFmtId="0" fontId="22" fillId="3" borderId="3" xfId="9" applyFont="1" applyFill="1" applyBorder="1" applyAlignment="1"/>
    <xf numFmtId="1" fontId="22" fillId="3" borderId="8" xfId="9" applyNumberFormat="1" applyFont="1" applyFill="1" applyBorder="1" applyAlignment="1">
      <alignment horizontal="center" vertical="center" wrapText="1"/>
    </xf>
    <xf numFmtId="49" fontId="0" fillId="3" borderId="8" xfId="9" applyNumberFormat="1" applyFont="1" applyFill="1" applyBorder="1" applyAlignment="1">
      <alignment horizontal="center" vertical="top" wrapText="1"/>
    </xf>
    <xf numFmtId="4" fontId="2" fillId="3" borderId="3" xfId="9" applyNumberFormat="1" applyFill="1" applyBorder="1" applyAlignment="1">
      <alignment horizontal="right" vertical="top" wrapText="1"/>
    </xf>
    <xf numFmtId="166" fontId="2" fillId="3" borderId="7" xfId="9" applyNumberFormat="1" applyFill="1" applyBorder="1" applyAlignment="1">
      <alignment horizontal="right" vertical="top" wrapText="1"/>
    </xf>
    <xf numFmtId="0" fontId="0" fillId="0" borderId="0" xfId="9" applyFont="1"/>
    <xf numFmtId="4" fontId="2" fillId="3" borderId="8" xfId="9" applyNumberFormat="1" applyFill="1" applyBorder="1" applyAlignment="1">
      <alignment horizontal="right" vertical="top" wrapText="1"/>
    </xf>
    <xf numFmtId="1" fontId="22" fillId="3" borderId="8" xfId="9" applyNumberFormat="1" applyFont="1" applyFill="1" applyBorder="1" applyAlignment="1">
      <alignment horizontal="center"/>
    </xf>
    <xf numFmtId="0" fontId="22" fillId="3" borderId="8" xfId="9" applyFont="1" applyFill="1" applyBorder="1" applyAlignment="1">
      <alignment horizontal="center"/>
    </xf>
    <xf numFmtId="166" fontId="3" fillId="3" borderId="7" xfId="9" applyNumberFormat="1" applyFont="1" applyFill="1" applyBorder="1" applyAlignment="1">
      <alignment horizontal="right" vertical="top" wrapText="1"/>
    </xf>
    <xf numFmtId="0" fontId="25" fillId="0" borderId="0" xfId="9" applyFont="1"/>
    <xf numFmtId="0" fontId="22" fillId="3" borderId="1" xfId="9" applyFont="1" applyFill="1" applyBorder="1" applyAlignment="1">
      <alignment horizontal="right"/>
    </xf>
    <xf numFmtId="0" fontId="22" fillId="3" borderId="2" xfId="9" applyFont="1" applyFill="1" applyBorder="1" applyAlignment="1">
      <alignment horizontal="right"/>
    </xf>
    <xf numFmtId="166" fontId="3" fillId="3" borderId="10" xfId="9" applyNumberFormat="1" applyFont="1" applyFill="1" applyBorder="1" applyAlignment="1">
      <alignment horizontal="right" vertical="top" wrapText="1"/>
    </xf>
    <xf numFmtId="0" fontId="22" fillId="3" borderId="2" xfId="9" applyFont="1" applyFill="1" applyBorder="1" applyAlignment="1">
      <alignment horizontal="center"/>
    </xf>
    <xf numFmtId="166" fontId="22" fillId="3" borderId="2" xfId="9" applyNumberFormat="1" applyFont="1" applyFill="1" applyBorder="1" applyAlignment="1"/>
    <xf numFmtId="0" fontId="22" fillId="0" borderId="3" xfId="9" applyFont="1" applyBorder="1"/>
    <xf numFmtId="0" fontId="22" fillId="0" borderId="3" xfId="9" applyFont="1" applyBorder="1" applyAlignment="1">
      <alignment horizontal="center"/>
    </xf>
    <xf numFmtId="2" fontId="22" fillId="0" borderId="3" xfId="9" applyNumberFormat="1" applyFont="1" applyBorder="1"/>
    <xf numFmtId="44" fontId="22" fillId="0" borderId="3" xfId="7" applyFont="1" applyBorder="1"/>
    <xf numFmtId="166" fontId="2" fillId="3" borderId="7" xfId="9" applyNumberFormat="1" applyFont="1" applyFill="1" applyBorder="1" applyAlignment="1">
      <alignment horizontal="right" vertical="top" wrapText="1"/>
    </xf>
    <xf numFmtId="0" fontId="22" fillId="3" borderId="9" xfId="9" applyFont="1" applyFill="1" applyBorder="1" applyAlignment="1">
      <alignment horizontal="center"/>
    </xf>
    <xf numFmtId="2" fontId="22" fillId="3" borderId="2" xfId="9" applyNumberFormat="1" applyFont="1" applyFill="1" applyBorder="1" applyAlignment="1">
      <alignment horizontal="center"/>
    </xf>
    <xf numFmtId="166" fontId="2" fillId="3" borderId="10" xfId="9" applyNumberFormat="1" applyFill="1" applyBorder="1" applyAlignment="1">
      <alignment horizontal="right" vertical="top" wrapText="1"/>
    </xf>
    <xf numFmtId="166" fontId="24" fillId="3" borderId="3" xfId="9" applyNumberFormat="1" applyFont="1" applyFill="1" applyBorder="1" applyAlignment="1">
      <alignment vertical="top" wrapText="1"/>
    </xf>
    <xf numFmtId="164" fontId="22" fillId="3" borderId="7" xfId="9" applyNumberFormat="1" applyFont="1" applyFill="1" applyBorder="1" applyAlignment="1"/>
    <xf numFmtId="164" fontId="22" fillId="3" borderId="11" xfId="9" applyNumberFormat="1" applyFont="1" applyFill="1" applyBorder="1" applyAlignment="1"/>
    <xf numFmtId="167" fontId="24" fillId="3" borderId="3" xfId="10" applyFont="1" applyFill="1" applyBorder="1" applyAlignment="1"/>
    <xf numFmtId="0" fontId="0" fillId="0" borderId="3" xfId="9" applyFont="1" applyBorder="1"/>
    <xf numFmtId="0" fontId="22" fillId="3" borderId="26" xfId="9" applyFont="1" applyFill="1" applyBorder="1" applyAlignment="1">
      <alignment horizontal="right"/>
    </xf>
    <xf numFmtId="0" fontId="22" fillId="3" borderId="0" xfId="9" applyFont="1" applyFill="1" applyBorder="1" applyAlignment="1">
      <alignment horizontal="right"/>
    </xf>
    <xf numFmtId="0" fontId="22" fillId="3" borderId="14" xfId="9" applyFont="1" applyFill="1" applyBorder="1" applyAlignment="1">
      <alignment horizontal="right"/>
    </xf>
    <xf numFmtId="44" fontId="0" fillId="0" borderId="3" xfId="1" applyFont="1" applyBorder="1"/>
    <xf numFmtId="43" fontId="22" fillId="0" borderId="0" xfId="9" applyNumberFormat="1" applyFont="1"/>
    <xf numFmtId="10" fontId="14" fillId="0" borderId="8" xfId="0" applyNumberFormat="1" applyFont="1" applyBorder="1"/>
    <xf numFmtId="44" fontId="14" fillId="0" borderId="16" xfId="0" applyNumberFormat="1" applyFont="1" applyBorder="1"/>
    <xf numFmtId="9" fontId="0" fillId="4" borderId="3" xfId="0" applyNumberFormat="1" applyFill="1" applyBorder="1"/>
    <xf numFmtId="9" fontId="26" fillId="4" borderId="3" xfId="2" applyFont="1" applyFill="1" applyBorder="1" applyAlignment="1">
      <alignment horizontal="right"/>
    </xf>
    <xf numFmtId="44" fontId="26" fillId="4" borderId="3" xfId="0" applyNumberFormat="1" applyFont="1" applyFill="1" applyBorder="1" applyAlignment="1">
      <alignment horizontal="left"/>
    </xf>
    <xf numFmtId="9" fontId="26" fillId="4" borderId="3" xfId="0" applyNumberFormat="1" applyFont="1" applyFill="1" applyBorder="1" applyAlignment="1">
      <alignment horizontal="right"/>
    </xf>
    <xf numFmtId="49" fontId="0" fillId="0" borderId="13" xfId="0" applyNumberFormat="1" applyBorder="1"/>
    <xf numFmtId="0" fontId="7" fillId="0" borderId="13" xfId="0" applyFont="1" applyBorder="1" applyAlignment="1">
      <alignment horizontal="right"/>
    </xf>
    <xf numFmtId="0" fontId="0" fillId="0" borderId="15" xfId="0" applyBorder="1" applyAlignment="1">
      <alignment vertical="top" wrapText="1"/>
    </xf>
    <xf numFmtId="49" fontId="0" fillId="0" borderId="3" xfId="0" applyNumberFormat="1" applyBorder="1" applyAlignment="1">
      <alignment vertical="center" wrapText="1"/>
    </xf>
    <xf numFmtId="0" fontId="0" fillId="0" borderId="3" xfId="0" applyFill="1" applyBorder="1"/>
    <xf numFmtId="49" fontId="0" fillId="0" borderId="3" xfId="0" applyNumberFormat="1" applyBorder="1" applyAlignment="1">
      <alignment horizontal="left" wrapText="1"/>
    </xf>
    <xf numFmtId="0" fontId="0" fillId="0" borderId="3" xfId="0" applyFont="1" applyBorder="1" applyAlignment="1">
      <alignment wrapText="1"/>
    </xf>
    <xf numFmtId="4" fontId="1" fillId="3" borderId="8" xfId="0" applyNumberFormat="1" applyFont="1" applyFill="1" applyBorder="1" applyAlignment="1">
      <alignment horizontal="center" vertical="center"/>
    </xf>
    <xf numFmtId="0" fontId="4" fillId="0" borderId="0" xfId="12" applyFont="1"/>
    <xf numFmtId="4" fontId="1" fillId="3" borderId="26" xfId="0" applyNumberFormat="1" applyFont="1" applyFill="1" applyBorder="1" applyAlignment="1">
      <alignment horizontal="center" vertical="center"/>
    </xf>
    <xf numFmtId="0" fontId="16" fillId="3" borderId="0" xfId="0" applyFont="1" applyFill="1" applyBorder="1" applyAlignment="1">
      <alignment horizontal="center" vertical="center" wrapText="1"/>
    </xf>
    <xf numFmtId="4" fontId="1" fillId="3" borderId="0" xfId="0" applyNumberFormat="1"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0" xfId="11" applyNumberFormat="1" applyFont="1" applyFill="1" applyBorder="1" applyAlignment="1">
      <alignment horizontal="right" vertical="center" wrapText="1"/>
    </xf>
    <xf numFmtId="10" fontId="16" fillId="3" borderId="0" xfId="11" applyNumberFormat="1" applyFont="1" applyFill="1" applyBorder="1" applyAlignment="1">
      <alignment horizontal="left" vertical="center" wrapText="1"/>
    </xf>
    <xf numFmtId="43" fontId="16" fillId="3" borderId="0" xfId="11" applyFont="1" applyFill="1" applyBorder="1" applyAlignment="1">
      <alignment horizontal="right" vertical="center" wrapText="1"/>
    </xf>
    <xf numFmtId="49" fontId="16" fillId="3" borderId="14" xfId="11" applyNumberFormat="1" applyFont="1" applyFill="1" applyBorder="1" applyAlignment="1">
      <alignment horizontal="left" vertical="center" wrapText="1"/>
    </xf>
    <xf numFmtId="4" fontId="1" fillId="3" borderId="16" xfId="0" applyNumberFormat="1" applyFont="1" applyFill="1" applyBorder="1" applyAlignment="1">
      <alignment horizontal="center" vertical="center"/>
    </xf>
    <xf numFmtId="0" fontId="16" fillId="3" borderId="12" xfId="11" applyNumberFormat="1" applyFont="1" applyFill="1" applyBorder="1" applyAlignment="1">
      <alignment horizontal="right" vertical="center" wrapText="1"/>
    </xf>
    <xf numFmtId="49" fontId="16" fillId="3" borderId="15" xfId="11" applyNumberFormat="1" applyFont="1" applyFill="1" applyBorder="1" applyAlignment="1">
      <alignment horizontal="left" vertical="center" wrapText="1"/>
    </xf>
    <xf numFmtId="0" fontId="16" fillId="3" borderId="0" xfId="0" applyFont="1" applyFill="1" applyBorder="1" applyAlignment="1">
      <alignment horizontal="left" vertical="center" wrapText="1"/>
    </xf>
    <xf numFmtId="43" fontId="16" fillId="3" borderId="0" xfId="11" applyFont="1" applyFill="1" applyBorder="1" applyAlignment="1">
      <alignment horizontal="center" vertical="center" wrapText="1"/>
    </xf>
    <xf numFmtId="10" fontId="16" fillId="3" borderId="0" xfId="11" applyNumberFormat="1" applyFont="1" applyFill="1" applyBorder="1" applyAlignment="1">
      <alignment horizontal="center" vertical="center" wrapText="1"/>
    </xf>
    <xf numFmtId="0" fontId="16" fillId="3" borderId="14" xfId="11" applyNumberFormat="1" applyFont="1" applyFill="1" applyBorder="1" applyAlignment="1">
      <alignment horizontal="right" vertical="center" wrapText="1"/>
    </xf>
    <xf numFmtId="0" fontId="4" fillId="5" borderId="26" xfId="13" applyFont="1" applyFill="1" applyBorder="1"/>
    <xf numFmtId="0" fontId="4" fillId="5" borderId="0" xfId="13" applyFont="1" applyFill="1" applyBorder="1"/>
    <xf numFmtId="0" fontId="16" fillId="5" borderId="3" xfId="13" applyFont="1" applyFill="1" applyBorder="1" applyAlignment="1">
      <alignment horizontal="center" vertical="center" wrapText="1"/>
    </xf>
    <xf numFmtId="0" fontId="4" fillId="5" borderId="14" xfId="13" applyFont="1" applyFill="1" applyBorder="1"/>
    <xf numFmtId="0" fontId="16" fillId="5" borderId="3" xfId="13" applyFont="1" applyFill="1" applyBorder="1"/>
    <xf numFmtId="0" fontId="4" fillId="5" borderId="3" xfId="13" applyFont="1" applyFill="1" applyBorder="1"/>
    <xf numFmtId="10" fontId="4" fillId="5" borderId="3" xfId="13" applyNumberFormat="1" applyFont="1" applyFill="1" applyBorder="1"/>
    <xf numFmtId="10" fontId="4" fillId="0" borderId="3" xfId="13" applyNumberFormat="1" applyFont="1" applyBorder="1" applyAlignment="1">
      <alignment horizontal="center"/>
    </xf>
    <xf numFmtId="10" fontId="4" fillId="0" borderId="0" xfId="12" applyNumberFormat="1" applyFont="1"/>
    <xf numFmtId="10" fontId="16" fillId="0" borderId="3" xfId="13" applyNumberFormat="1" applyFont="1" applyBorder="1" applyAlignment="1">
      <alignment horizontal="center"/>
    </xf>
    <xf numFmtId="2" fontId="4" fillId="5" borderId="0" xfId="13" applyNumberFormat="1" applyFont="1" applyFill="1" applyBorder="1"/>
    <xf numFmtId="0" fontId="4" fillId="5" borderId="13" xfId="13" applyFont="1" applyFill="1" applyBorder="1"/>
    <xf numFmtId="10" fontId="4" fillId="5" borderId="3" xfId="13" applyNumberFormat="1" applyFont="1" applyFill="1" applyBorder="1" applyAlignment="1">
      <alignment horizontal="center"/>
    </xf>
    <xf numFmtId="10" fontId="16" fillId="5" borderId="3" xfId="13" applyNumberFormat="1" applyFont="1" applyFill="1" applyBorder="1" applyAlignment="1">
      <alignment horizontal="center"/>
    </xf>
    <xf numFmtId="0" fontId="16" fillId="5" borderId="0" xfId="13" applyFont="1" applyFill="1" applyBorder="1" applyAlignment="1">
      <alignment horizontal="right"/>
    </xf>
    <xf numFmtId="10" fontId="16" fillId="5" borderId="0" xfId="13" applyNumberFormat="1" applyFont="1" applyFill="1" applyBorder="1" applyAlignment="1">
      <alignment horizontal="center"/>
    </xf>
    <xf numFmtId="10" fontId="4" fillId="5" borderId="0" xfId="2" applyNumberFormat="1" applyFont="1" applyFill="1" applyBorder="1"/>
    <xf numFmtId="49" fontId="16" fillId="5" borderId="26" xfId="14" applyNumberFormat="1" applyFont="1" applyFill="1" applyBorder="1" applyAlignment="1">
      <alignment horizontal="left" vertical="top"/>
    </xf>
    <xf numFmtId="49" fontId="16" fillId="5" borderId="0" xfId="14" applyNumberFormat="1" applyFont="1" applyFill="1" applyBorder="1" applyAlignment="1">
      <alignment horizontal="left" vertical="top" wrapText="1"/>
    </xf>
    <xf numFmtId="2" fontId="16" fillId="5" borderId="0" xfId="14" applyFont="1" applyFill="1" applyBorder="1" applyAlignment="1">
      <alignment horizontal="justify" vertical="top" wrapText="1"/>
    </xf>
    <xf numFmtId="4" fontId="16" fillId="5" borderId="0" xfId="14" applyNumberFormat="1" applyFont="1" applyFill="1" applyBorder="1" applyAlignment="1">
      <alignment vertical="top" wrapText="1"/>
    </xf>
    <xf numFmtId="2" fontId="16" fillId="5" borderId="0" xfId="14" applyFont="1" applyFill="1" applyBorder="1" applyAlignment="1">
      <alignment vertical="top" wrapText="1"/>
    </xf>
    <xf numFmtId="2" fontId="16" fillId="5" borderId="14" xfId="14" applyFont="1" applyFill="1" applyBorder="1" applyAlignment="1">
      <alignment vertical="top" wrapText="1"/>
    </xf>
    <xf numFmtId="49" fontId="16" fillId="5" borderId="26" xfId="14" applyNumberFormat="1" applyFont="1" applyFill="1" applyBorder="1" applyAlignment="1">
      <alignment horizontal="left" vertical="top" wrapText="1"/>
    </xf>
    <xf numFmtId="49" fontId="16" fillId="5" borderId="26" xfId="14" applyNumberFormat="1" applyFont="1" applyFill="1" applyBorder="1" applyAlignment="1">
      <alignment horizontal="right" vertical="top" wrapText="1"/>
    </xf>
    <xf numFmtId="49" fontId="16" fillId="5" borderId="0" xfId="14" applyNumberFormat="1" applyFont="1" applyFill="1" applyBorder="1" applyAlignment="1">
      <alignment horizontal="left" vertical="top"/>
    </xf>
    <xf numFmtId="49" fontId="16" fillId="5" borderId="0" xfId="14" applyNumberFormat="1" applyFont="1" applyFill="1" applyAlignment="1">
      <alignment horizontal="left" vertical="top"/>
    </xf>
    <xf numFmtId="49" fontId="16" fillId="5" borderId="0" xfId="14" applyNumberFormat="1" applyFont="1" applyFill="1" applyAlignment="1">
      <alignment horizontal="left" vertical="top" wrapText="1"/>
    </xf>
    <xf numFmtId="2" fontId="16" fillId="5" borderId="0" xfId="14" applyFont="1" applyFill="1" applyAlignment="1">
      <alignment horizontal="justify" vertical="top" wrapText="1"/>
    </xf>
    <xf numFmtId="49" fontId="16" fillId="5" borderId="0" xfId="14" applyNumberFormat="1" applyFont="1" applyFill="1" applyBorder="1" applyAlignment="1">
      <alignment horizontal="left"/>
    </xf>
    <xf numFmtId="2" fontId="28" fillId="5" borderId="0" xfId="14" applyFont="1" applyFill="1" applyBorder="1">
      <alignment vertical="center"/>
    </xf>
    <xf numFmtId="49" fontId="16" fillId="5" borderId="20" xfId="14" applyNumberFormat="1" applyFont="1" applyFill="1" applyBorder="1" applyAlignment="1">
      <alignment horizontal="right" wrapText="1"/>
    </xf>
    <xf numFmtId="4" fontId="16" fillId="5" borderId="0" xfId="14" applyNumberFormat="1" applyFont="1" applyFill="1" applyAlignment="1">
      <alignment wrapText="1"/>
    </xf>
    <xf numFmtId="2" fontId="16" fillId="5" borderId="21" xfId="14" applyFont="1" applyFill="1" applyBorder="1" applyAlignment="1">
      <alignment wrapText="1"/>
    </xf>
    <xf numFmtId="49" fontId="16" fillId="5" borderId="20" xfId="14" applyNumberFormat="1" applyFont="1" applyFill="1" applyBorder="1" applyAlignment="1">
      <alignment horizontal="right" vertical="top" wrapText="1"/>
    </xf>
    <xf numFmtId="2" fontId="28" fillId="5" borderId="0" xfId="14" applyFont="1" applyFill="1">
      <alignment vertical="center"/>
    </xf>
    <xf numFmtId="4" fontId="16" fillId="5" borderId="0" xfId="14" applyNumberFormat="1" applyFont="1" applyFill="1" applyAlignment="1">
      <alignment vertical="top" wrapText="1"/>
    </xf>
    <xf numFmtId="2" fontId="16" fillId="5" borderId="21" xfId="14" applyFont="1" applyFill="1" applyBorder="1" applyAlignment="1">
      <alignment vertical="top" wrapText="1"/>
    </xf>
    <xf numFmtId="49" fontId="16" fillId="5" borderId="20" xfId="14" applyNumberFormat="1" applyFont="1" applyFill="1" applyBorder="1" applyAlignment="1">
      <alignment horizontal="left" vertical="top" wrapText="1"/>
    </xf>
    <xf numFmtId="4" fontId="16" fillId="5" borderId="0" xfId="15" applyNumberFormat="1" applyFont="1" applyFill="1" applyAlignment="1">
      <alignment vertical="top" wrapText="1"/>
    </xf>
    <xf numFmtId="0" fontId="16" fillId="5" borderId="21" xfId="15" applyFont="1" applyFill="1" applyBorder="1" applyAlignment="1">
      <alignment vertical="top" wrapText="1"/>
    </xf>
    <xf numFmtId="0" fontId="4" fillId="5" borderId="0" xfId="15" applyFont="1" applyFill="1" applyAlignment="1">
      <alignment horizontal="left" vertical="top" wrapText="1"/>
    </xf>
    <xf numFmtId="0" fontId="4" fillId="5" borderId="21" xfId="15" applyFont="1" applyFill="1" applyBorder="1" applyAlignment="1">
      <alignment horizontal="left" vertical="top" wrapText="1"/>
    </xf>
    <xf numFmtId="49" fontId="16" fillId="5" borderId="27" xfId="14" applyNumberFormat="1" applyFont="1" applyFill="1" applyBorder="1" applyAlignment="1">
      <alignment horizontal="left" vertical="top" wrapText="1"/>
    </xf>
    <xf numFmtId="0" fontId="4" fillId="5" borderId="28" xfId="15" applyFont="1" applyFill="1" applyBorder="1" applyAlignment="1">
      <alignment horizontal="left" vertical="top" wrapText="1"/>
    </xf>
    <xf numFmtId="0" fontId="4" fillId="5" borderId="29" xfId="15" applyFont="1" applyFill="1" applyBorder="1" applyAlignment="1">
      <alignment horizontal="left" vertical="top" wrapText="1"/>
    </xf>
    <xf numFmtId="49" fontId="16" fillId="5" borderId="20" xfId="14" applyNumberFormat="1" applyFont="1" applyFill="1" applyBorder="1" applyAlignment="1">
      <alignment vertical="top" wrapText="1"/>
    </xf>
    <xf numFmtId="0" fontId="4" fillId="5" borderId="27" xfId="12" applyFont="1" applyFill="1" applyBorder="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xf numFmtId="0" fontId="16" fillId="0" borderId="3" xfId="0" applyFont="1" applyBorder="1" applyAlignment="1">
      <alignment horizontal="center" vertical="top" wrapText="1"/>
    </xf>
    <xf numFmtId="0" fontId="4" fillId="0" borderId="3" xfId="0" applyFont="1" applyBorder="1" applyAlignment="1">
      <alignment horizontal="left" vertical="top" wrapText="1"/>
    </xf>
    <xf numFmtId="10" fontId="4" fillId="0" borderId="3" xfId="2" applyNumberFormat="1" applyFont="1" applyFill="1" applyBorder="1" applyAlignment="1">
      <alignment horizontal="center" vertical="top" wrapText="1"/>
    </xf>
    <xf numFmtId="10" fontId="16" fillId="0" borderId="3" xfId="2" applyNumberFormat="1" applyFont="1" applyFill="1" applyBorder="1" applyAlignment="1">
      <alignment horizontal="center" vertical="top" wrapText="1"/>
    </xf>
    <xf numFmtId="0" fontId="16" fillId="0" borderId="3" xfId="0" applyFont="1" applyBorder="1" applyAlignment="1">
      <alignment horizontal="left" vertical="top" wrapText="1" indent="5"/>
    </xf>
    <xf numFmtId="9" fontId="16" fillId="0" borderId="3" xfId="2" applyFont="1" applyFill="1" applyBorder="1" applyAlignment="1">
      <alignment horizontal="left" vertical="top" wrapText="1" indent="1"/>
    </xf>
    <xf numFmtId="9" fontId="4" fillId="0" borderId="3" xfId="2" applyFont="1" applyFill="1" applyBorder="1" applyAlignment="1">
      <alignment horizontal="center" vertical="top" wrapText="1"/>
    </xf>
    <xf numFmtId="10" fontId="16" fillId="0" borderId="3" xfId="2" applyNumberFormat="1" applyFont="1" applyFill="1" applyBorder="1" applyAlignment="1">
      <alignment horizontal="left" vertical="top" wrapText="1" indent="1"/>
    </xf>
    <xf numFmtId="0" fontId="16" fillId="0" borderId="3" xfId="0" applyFont="1" applyBorder="1" applyAlignment="1">
      <alignment horizontal="left" vertical="top" wrapText="1" indent="4"/>
    </xf>
    <xf numFmtId="10" fontId="4" fillId="0" borderId="3" xfId="2" applyNumberFormat="1" applyFont="1" applyFill="1" applyBorder="1" applyAlignment="1">
      <alignment horizontal="center" vertical="center" wrapText="1"/>
    </xf>
    <xf numFmtId="9" fontId="4" fillId="0" borderId="3" xfId="2" applyFont="1" applyFill="1" applyBorder="1" applyAlignment="1">
      <alignment horizontal="center" vertical="center" wrapText="1"/>
    </xf>
    <xf numFmtId="0" fontId="16" fillId="0" borderId="3" xfId="0" applyFont="1" applyBorder="1" applyAlignment="1">
      <alignment horizontal="left" vertical="top" wrapText="1" indent="8"/>
    </xf>
    <xf numFmtId="9" fontId="16" fillId="0" borderId="3" xfId="2" applyFont="1" applyFill="1" applyBorder="1" applyAlignment="1">
      <alignment horizontal="center" vertical="top" wrapText="1"/>
    </xf>
    <xf numFmtId="0" fontId="1" fillId="0" borderId="3" xfId="0" applyFont="1" applyBorder="1" applyAlignment="1">
      <alignment horizontal="left" vertical="top" wrapText="1"/>
    </xf>
    <xf numFmtId="0" fontId="16" fillId="0" borderId="3" xfId="0" applyFont="1" applyBorder="1" applyAlignment="1">
      <alignment horizontal="left" vertical="top" wrapText="1" indent="11"/>
    </xf>
    <xf numFmtId="0" fontId="0" fillId="0" borderId="3" xfId="0" applyBorder="1" applyAlignment="1">
      <alignment vertical="top" wrapText="1"/>
    </xf>
    <xf numFmtId="4" fontId="6" fillId="0" borderId="1" xfId="0" applyNumberFormat="1" applyFont="1" applyBorder="1" applyAlignment="1">
      <alignment horizontal="left" vertical="center"/>
    </xf>
    <xf numFmtId="4" fontId="6" fillId="0" borderId="13" xfId="0" applyNumberFormat="1" applyFont="1" applyBorder="1" applyAlignment="1">
      <alignment horizontal="left" vertical="center"/>
    </xf>
    <xf numFmtId="0" fontId="5" fillId="3" borderId="8" xfId="3" applyFont="1" applyFill="1" applyBorder="1" applyAlignment="1">
      <alignment horizontal="center" vertical="center" wrapText="1"/>
    </xf>
    <xf numFmtId="0" fontId="5" fillId="3" borderId="9" xfId="3" applyFont="1" applyFill="1" applyBorder="1" applyAlignment="1">
      <alignment horizontal="center" vertical="center" wrapText="1"/>
    </xf>
    <xf numFmtId="0" fontId="5" fillId="3" borderId="10" xfId="3" applyFont="1" applyFill="1" applyBorder="1" applyAlignment="1">
      <alignment horizontal="center" vertical="center" wrapText="1"/>
    </xf>
    <xf numFmtId="49" fontId="6" fillId="0" borderId="1"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13" xfId="0" applyNumberFormat="1" applyFont="1" applyBorder="1" applyAlignment="1">
      <alignment horizontal="left" vertical="center"/>
    </xf>
    <xf numFmtId="0" fontId="5" fillId="3" borderId="7" xfId="3" applyFont="1" applyFill="1" applyBorder="1" applyAlignment="1">
      <alignment horizontal="center" vertical="center"/>
    </xf>
    <xf numFmtId="0" fontId="5" fillId="3" borderId="11" xfId="3" applyFont="1" applyFill="1" applyBorder="1" applyAlignment="1">
      <alignment horizontal="center" vertical="center"/>
    </xf>
    <xf numFmtId="0" fontId="5" fillId="3" borderId="4" xfId="3" applyFont="1" applyFill="1" applyBorder="1" applyAlignment="1">
      <alignment horizontal="center" vertical="center"/>
    </xf>
    <xf numFmtId="0" fontId="22" fillId="3" borderId="1" xfId="9" applyFont="1" applyFill="1" applyBorder="1" applyAlignment="1">
      <alignment horizontal="left"/>
    </xf>
    <xf numFmtId="0" fontId="22" fillId="3" borderId="2" xfId="9" applyFont="1" applyFill="1" applyBorder="1" applyAlignment="1">
      <alignment horizontal="left"/>
    </xf>
    <xf numFmtId="0" fontId="22" fillId="3" borderId="13" xfId="9" applyFont="1" applyFill="1" applyBorder="1" applyAlignment="1">
      <alignment horizontal="left"/>
    </xf>
    <xf numFmtId="0" fontId="23" fillId="3" borderId="8" xfId="9" applyFont="1" applyFill="1" applyBorder="1" applyAlignment="1">
      <alignment horizontal="center" vertical="center" wrapText="1"/>
    </xf>
    <xf numFmtId="0" fontId="23" fillId="3" borderId="9" xfId="9" applyFont="1" applyFill="1" applyBorder="1" applyAlignment="1">
      <alignment horizontal="center" vertical="center" wrapText="1"/>
    </xf>
    <xf numFmtId="0" fontId="23" fillId="3" borderId="10" xfId="9" applyFont="1" applyFill="1" applyBorder="1" applyAlignment="1">
      <alignment horizontal="center" vertical="center" wrapText="1"/>
    </xf>
    <xf numFmtId="0" fontId="23" fillId="3" borderId="26" xfId="9" applyFont="1" applyFill="1" applyBorder="1" applyAlignment="1">
      <alignment horizontal="center" vertical="center" wrapText="1"/>
    </xf>
    <xf numFmtId="0" fontId="23" fillId="3" borderId="0" xfId="9" applyFont="1" applyFill="1" applyBorder="1" applyAlignment="1">
      <alignment horizontal="center" vertical="center" wrapText="1"/>
    </xf>
    <xf numFmtId="0" fontId="23" fillId="3" borderId="14" xfId="9" applyFont="1" applyFill="1" applyBorder="1" applyAlignment="1">
      <alignment horizontal="center" vertical="center" wrapText="1"/>
    </xf>
    <xf numFmtId="0" fontId="23" fillId="3" borderId="16" xfId="9" applyFont="1" applyFill="1" applyBorder="1" applyAlignment="1">
      <alignment horizontal="center" vertical="center" wrapText="1"/>
    </xf>
    <xf numFmtId="0" fontId="23" fillId="3" borderId="12" xfId="9" applyFont="1" applyFill="1" applyBorder="1" applyAlignment="1">
      <alignment horizontal="center" vertical="center" wrapText="1"/>
    </xf>
    <xf numFmtId="0" fontId="23" fillId="3" borderId="15" xfId="9" applyFont="1" applyFill="1" applyBorder="1" applyAlignment="1">
      <alignment horizontal="center" vertical="center" wrapText="1"/>
    </xf>
    <xf numFmtId="0" fontId="22" fillId="3" borderId="0" xfId="9" applyFont="1" applyFill="1" applyBorder="1" applyAlignment="1">
      <alignment horizontal="left" vertical="top" wrapText="1"/>
    </xf>
    <xf numFmtId="0" fontId="22" fillId="3" borderId="14" xfId="9" applyFont="1" applyFill="1" applyBorder="1" applyAlignment="1">
      <alignment horizontal="left" vertical="top" wrapText="1"/>
    </xf>
    <xf numFmtId="0" fontId="22" fillId="3" borderId="0" xfId="9" applyFont="1" applyFill="1" applyBorder="1" applyAlignment="1">
      <alignment horizontal="left" vertical="top"/>
    </xf>
    <xf numFmtId="0" fontId="22" fillId="3" borderId="14" xfId="9" applyFont="1" applyFill="1" applyBorder="1" applyAlignment="1">
      <alignment horizontal="left" vertical="top"/>
    </xf>
    <xf numFmtId="1" fontId="22" fillId="3" borderId="1" xfId="9" applyNumberFormat="1" applyFont="1" applyFill="1" applyBorder="1" applyAlignment="1">
      <alignment horizontal="center"/>
    </xf>
    <xf numFmtId="1" fontId="22" fillId="3" borderId="2" xfId="9" applyNumberFormat="1" applyFont="1" applyFill="1" applyBorder="1" applyAlignment="1">
      <alignment horizontal="center"/>
    </xf>
    <xf numFmtId="1" fontId="22" fillId="3" borderId="13" xfId="9" applyNumberFormat="1" applyFont="1" applyFill="1" applyBorder="1" applyAlignment="1">
      <alignment horizontal="center"/>
    </xf>
    <xf numFmtId="0" fontId="24" fillId="3" borderId="1" xfId="9" applyFont="1" applyFill="1" applyBorder="1" applyAlignment="1">
      <alignment horizontal="center"/>
    </xf>
    <xf numFmtId="0" fontId="24" fillId="3" borderId="2" xfId="9" applyFont="1" applyFill="1" applyBorder="1" applyAlignment="1">
      <alignment horizontal="center"/>
    </xf>
    <xf numFmtId="0" fontId="24" fillId="3" borderId="13" xfId="9" applyFont="1" applyFill="1" applyBorder="1" applyAlignment="1">
      <alignment horizontal="center"/>
    </xf>
    <xf numFmtId="49" fontId="0" fillId="3" borderId="1" xfId="9" applyNumberFormat="1" applyFont="1" applyFill="1" applyBorder="1" applyAlignment="1">
      <alignment horizontal="left" vertical="top" wrapText="1"/>
    </xf>
    <xf numFmtId="49" fontId="2" fillId="3" borderId="2" xfId="9" applyNumberFormat="1" applyFill="1" applyBorder="1" applyAlignment="1">
      <alignment horizontal="left" vertical="top" wrapText="1"/>
    </xf>
    <xf numFmtId="49" fontId="2" fillId="3" borderId="13" xfId="9" applyNumberFormat="1" applyFill="1" applyBorder="1" applyAlignment="1">
      <alignment horizontal="left" vertical="top" wrapText="1"/>
    </xf>
    <xf numFmtId="0" fontId="22" fillId="3" borderId="1" xfId="9" applyFont="1" applyFill="1" applyBorder="1" applyAlignment="1">
      <alignment horizontal="right"/>
    </xf>
    <xf numFmtId="0" fontId="22" fillId="3" borderId="2" xfId="9" applyFont="1" applyFill="1" applyBorder="1" applyAlignment="1">
      <alignment horizontal="right"/>
    </xf>
    <xf numFmtId="0" fontId="22" fillId="3" borderId="3" xfId="9" applyFont="1" applyFill="1" applyBorder="1" applyAlignment="1">
      <alignment horizontal="center"/>
    </xf>
    <xf numFmtId="0" fontId="22" fillId="3" borderId="26" xfId="9" applyFont="1" applyFill="1" applyBorder="1" applyAlignment="1">
      <alignment horizontal="right"/>
    </xf>
    <xf numFmtId="0" fontId="22" fillId="3" borderId="0" xfId="9" applyFont="1" applyFill="1" applyBorder="1" applyAlignment="1">
      <alignment horizontal="right"/>
    </xf>
    <xf numFmtId="0" fontId="22" fillId="3" borderId="14" xfId="9" applyFont="1" applyFill="1" applyBorder="1" applyAlignment="1">
      <alignment horizontal="right"/>
    </xf>
    <xf numFmtId="0" fontId="24" fillId="3" borderId="1" xfId="9" applyFont="1" applyFill="1" applyBorder="1" applyAlignment="1">
      <alignment horizontal="right"/>
    </xf>
    <xf numFmtId="0" fontId="24" fillId="3" borderId="2" xfId="9" applyFont="1" applyFill="1" applyBorder="1" applyAlignment="1">
      <alignment horizontal="right"/>
    </xf>
    <xf numFmtId="0" fontId="22" fillId="0" borderId="12" xfId="9" applyFont="1" applyBorder="1" applyAlignment="1">
      <alignment horizontal="right"/>
    </xf>
    <xf numFmtId="0" fontId="22" fillId="0" borderId="15" xfId="9" applyFont="1" applyBorder="1" applyAlignment="1">
      <alignment horizontal="right"/>
    </xf>
    <xf numFmtId="2" fontId="22" fillId="0" borderId="3" xfId="9" applyNumberFormat="1" applyFont="1" applyBorder="1" applyAlignment="1">
      <alignment horizontal="left"/>
    </xf>
    <xf numFmtId="0" fontId="22" fillId="0" borderId="3" xfId="9" applyFont="1" applyBorder="1" applyAlignment="1">
      <alignment horizontal="left"/>
    </xf>
    <xf numFmtId="0" fontId="22" fillId="3" borderId="13" xfId="9" applyFont="1" applyFill="1" applyBorder="1" applyAlignment="1">
      <alignment horizontal="right"/>
    </xf>
    <xf numFmtId="0" fontId="22" fillId="3" borderId="8" xfId="9" applyFont="1" applyFill="1" applyBorder="1" applyAlignment="1">
      <alignment horizontal="right"/>
    </xf>
    <xf numFmtId="0" fontId="22" fillId="3" borderId="9" xfId="9" applyFont="1" applyFill="1" applyBorder="1" applyAlignment="1">
      <alignment horizontal="right"/>
    </xf>
    <xf numFmtId="0" fontId="22" fillId="3" borderId="10" xfId="9" applyFont="1" applyFill="1" applyBorder="1" applyAlignment="1">
      <alignment horizontal="right"/>
    </xf>
    <xf numFmtId="0" fontId="9" fillId="0" borderId="8" xfId="0" applyFont="1" applyBorder="1" applyAlignment="1">
      <alignment horizontal="right" vertical="center"/>
    </xf>
    <xf numFmtId="0" fontId="9" fillId="0" borderId="9" xfId="0" applyFont="1" applyBorder="1" applyAlignment="1">
      <alignment horizontal="right" vertical="center"/>
    </xf>
    <xf numFmtId="0" fontId="9" fillId="0" borderId="10" xfId="0" applyFont="1" applyBorder="1" applyAlignment="1">
      <alignment horizontal="right" vertical="center"/>
    </xf>
    <xf numFmtId="0" fontId="9" fillId="0" borderId="16" xfId="0" applyFont="1" applyBorder="1" applyAlignment="1">
      <alignment horizontal="right" vertical="center"/>
    </xf>
    <xf numFmtId="0" fontId="9" fillId="0" borderId="12" xfId="0" applyFont="1" applyBorder="1" applyAlignment="1">
      <alignment horizontal="right" vertical="center"/>
    </xf>
    <xf numFmtId="0" fontId="9" fillId="0" borderId="15" xfId="0" applyFont="1" applyBorder="1" applyAlignment="1">
      <alignment horizontal="right" vertical="center"/>
    </xf>
    <xf numFmtId="49" fontId="14" fillId="4" borderId="3" xfId="0" applyNumberFormat="1" applyFont="1" applyFill="1" applyBorder="1" applyAlignment="1">
      <alignment horizontal="left"/>
    </xf>
    <xf numFmtId="0" fontId="14" fillId="4" borderId="3" xfId="0" applyFont="1" applyFill="1" applyBorder="1" applyAlignment="1">
      <alignment horizontal="left"/>
    </xf>
    <xf numFmtId="49" fontId="0" fillId="0" borderId="3" xfId="0" applyNumberFormat="1" applyBorder="1" applyAlignment="1">
      <alignment horizontal="center" vertical="center"/>
    </xf>
    <xf numFmtId="0" fontId="14" fillId="0" borderId="3" xfId="0" applyFont="1" applyBorder="1" applyAlignment="1">
      <alignment horizontal="left" vertical="center"/>
    </xf>
    <xf numFmtId="0" fontId="0" fillId="0" borderId="0" xfId="0" applyFill="1" applyBorder="1" applyAlignment="1">
      <alignment horizontal="center"/>
    </xf>
    <xf numFmtId="2" fontId="13" fillId="5" borderId="22" xfId="3" applyNumberFormat="1" applyFont="1" applyFill="1" applyBorder="1" applyAlignment="1">
      <alignment horizontal="left" vertical="center"/>
    </xf>
    <xf numFmtId="2" fontId="13" fillId="5" borderId="12" xfId="3" applyNumberFormat="1" applyFont="1" applyFill="1" applyBorder="1" applyAlignment="1">
      <alignment horizontal="left" vertical="center"/>
    </xf>
    <xf numFmtId="2" fontId="13" fillId="5" borderId="23" xfId="3" applyNumberFormat="1" applyFont="1" applyFill="1" applyBorder="1" applyAlignment="1">
      <alignment horizontal="left" vertical="center"/>
    </xf>
    <xf numFmtId="2" fontId="13" fillId="5" borderId="24" xfId="3" applyNumberFormat="1" applyFont="1" applyFill="1" applyBorder="1" applyAlignment="1">
      <alignment horizontal="left" vertical="center"/>
    </xf>
    <xf numFmtId="2" fontId="13" fillId="5" borderId="9" xfId="3" applyNumberFormat="1" applyFont="1" applyFill="1" applyBorder="1" applyAlignment="1">
      <alignment horizontal="left" vertical="center"/>
    </xf>
    <xf numFmtId="2" fontId="13" fillId="5" borderId="25" xfId="3" applyNumberFormat="1" applyFont="1" applyFill="1" applyBorder="1" applyAlignment="1">
      <alignment horizontal="left" vertical="center"/>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2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0" xfId="11" applyNumberFormat="1" applyFont="1" applyFill="1" applyBorder="1" applyAlignment="1">
      <alignment horizontal="center" vertical="center" wrapText="1"/>
    </xf>
    <xf numFmtId="0" fontId="16" fillId="3" borderId="14" xfId="11" applyNumberFormat="1" applyFont="1" applyFill="1" applyBorder="1" applyAlignment="1">
      <alignment horizontal="center" vertical="center" wrapText="1"/>
    </xf>
    <xf numFmtId="0" fontId="16" fillId="3" borderId="0" xfId="11" applyNumberFormat="1" applyFont="1" applyFill="1" applyBorder="1" applyAlignment="1">
      <alignment horizontal="right" vertical="center" wrapText="1"/>
    </xf>
    <xf numFmtId="0" fontId="16" fillId="5" borderId="1" xfId="13" applyFont="1" applyFill="1" applyBorder="1" applyAlignment="1">
      <alignment horizontal="right"/>
    </xf>
    <xf numFmtId="0" fontId="16" fillId="5" borderId="13" xfId="13" applyFont="1" applyFill="1" applyBorder="1" applyAlignment="1">
      <alignment horizontal="right"/>
    </xf>
    <xf numFmtId="0" fontId="16" fillId="3" borderId="16"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4" fillId="5" borderId="1" xfId="13" applyFont="1" applyFill="1" applyBorder="1" applyAlignment="1">
      <alignment horizontal="left"/>
    </xf>
    <xf numFmtId="0" fontId="4" fillId="5" borderId="13" xfId="13" applyFont="1" applyFill="1" applyBorder="1" applyAlignment="1">
      <alignment horizontal="left"/>
    </xf>
    <xf numFmtId="0" fontId="16" fillId="5" borderId="1" xfId="13" applyFont="1" applyFill="1" applyBorder="1" applyAlignment="1">
      <alignment horizontal="center"/>
    </xf>
    <xf numFmtId="0" fontId="16" fillId="5" borderId="13" xfId="13" applyFont="1" applyFill="1" applyBorder="1" applyAlignment="1">
      <alignment horizontal="center"/>
    </xf>
    <xf numFmtId="49" fontId="16" fillId="5" borderId="0" xfId="14" applyNumberFormat="1" applyFont="1" applyFill="1" applyBorder="1" applyAlignment="1">
      <alignment horizontal="center" vertical="top" wrapText="1"/>
    </xf>
    <xf numFmtId="49" fontId="16" fillId="5" borderId="0" xfId="14" applyNumberFormat="1" applyFont="1" applyFill="1" applyAlignment="1">
      <alignment horizontal="center" vertical="top" wrapText="1"/>
    </xf>
    <xf numFmtId="49" fontId="16" fillId="5" borderId="26" xfId="14" applyNumberFormat="1" applyFont="1" applyFill="1" applyBorder="1" applyAlignment="1">
      <alignment horizontal="center" vertical="center" wrapText="1"/>
    </xf>
    <xf numFmtId="49" fontId="16" fillId="5" borderId="0" xfId="14" applyNumberFormat="1" applyFont="1" applyFill="1" applyBorder="1" applyAlignment="1">
      <alignment horizontal="center" vertical="center" wrapText="1"/>
    </xf>
    <xf numFmtId="49" fontId="16" fillId="5" borderId="14" xfId="14" applyNumberFormat="1" applyFont="1" applyFill="1" applyBorder="1" applyAlignment="1">
      <alignment horizontal="center" vertical="center" wrapText="1"/>
    </xf>
    <xf numFmtId="49" fontId="16" fillId="5" borderId="26" xfId="14" applyNumberFormat="1" applyFont="1" applyFill="1" applyBorder="1" applyAlignment="1">
      <alignment horizontal="left" vertical="top" wrapText="1"/>
    </xf>
    <xf numFmtId="49" fontId="16" fillId="5" borderId="0" xfId="14" applyNumberFormat="1" applyFont="1" applyFill="1" applyBorder="1" applyAlignment="1">
      <alignment horizontal="left" vertical="top" wrapText="1"/>
    </xf>
    <xf numFmtId="49" fontId="16" fillId="5" borderId="14" xfId="14" applyNumberFormat="1" applyFont="1" applyFill="1" applyBorder="1" applyAlignment="1">
      <alignment horizontal="left" vertical="top" wrapText="1"/>
    </xf>
    <xf numFmtId="49" fontId="16" fillId="5" borderId="16" xfId="14" applyNumberFormat="1" applyFont="1" applyFill="1" applyBorder="1" applyAlignment="1">
      <alignment horizontal="left" vertical="top" wrapText="1"/>
    </xf>
    <xf numFmtId="49" fontId="16" fillId="5" borderId="12" xfId="14" applyNumberFormat="1" applyFont="1" applyFill="1" applyBorder="1" applyAlignment="1">
      <alignment horizontal="left" vertical="top" wrapText="1"/>
    </xf>
    <xf numFmtId="49" fontId="16" fillId="5" borderId="15" xfId="14" applyNumberFormat="1" applyFont="1" applyFill="1" applyBorder="1" applyAlignment="1">
      <alignment horizontal="left" vertical="top" wrapText="1"/>
    </xf>
    <xf numFmtId="49" fontId="16" fillId="5" borderId="0" xfId="14" applyNumberFormat="1" applyFont="1" applyFill="1" applyAlignment="1">
      <alignment horizontal="center" wrapText="1"/>
    </xf>
    <xf numFmtId="0" fontId="16" fillId="5" borderId="28" xfId="15" applyFont="1" applyFill="1" applyBorder="1" applyAlignment="1">
      <alignment horizontal="left" vertical="top" wrapText="1"/>
    </xf>
    <xf numFmtId="0" fontId="16" fillId="5" borderId="29" xfId="15" applyFont="1" applyFill="1" applyBorder="1" applyAlignment="1">
      <alignment horizontal="left" vertical="top" wrapText="1"/>
    </xf>
    <xf numFmtId="10" fontId="4" fillId="5" borderId="7" xfId="13" applyNumberFormat="1" applyFont="1" applyFill="1" applyBorder="1" applyAlignment="1">
      <alignment horizontal="center" vertical="center"/>
    </xf>
    <xf numFmtId="10" fontId="4" fillId="5" borderId="4" xfId="13" applyNumberFormat="1" applyFont="1" applyFill="1" applyBorder="1" applyAlignment="1">
      <alignment horizontal="center" vertical="center"/>
    </xf>
    <xf numFmtId="0" fontId="4" fillId="5" borderId="0" xfId="15" applyFont="1" applyFill="1" applyAlignment="1">
      <alignment horizontal="left" vertical="top" wrapText="1"/>
    </xf>
    <xf numFmtId="0" fontId="4" fillId="5" borderId="21" xfId="15" applyFont="1" applyFill="1" applyBorder="1" applyAlignment="1">
      <alignment horizontal="left" vertical="top" wrapText="1"/>
    </xf>
    <xf numFmtId="0" fontId="16" fillId="5" borderId="0" xfId="15" applyFont="1" applyFill="1" applyAlignment="1">
      <alignment horizontal="center" vertical="top" wrapText="1"/>
    </xf>
    <xf numFmtId="0" fontId="16" fillId="5" borderId="0" xfId="15" applyFont="1" applyFill="1" applyAlignment="1">
      <alignment horizontal="left" vertical="top" wrapText="1"/>
    </xf>
    <xf numFmtId="0" fontId="16" fillId="5" borderId="21" xfId="15" applyFont="1" applyFill="1" applyBorder="1" applyAlignment="1">
      <alignment horizontal="left" vertical="top" wrapText="1"/>
    </xf>
    <xf numFmtId="0" fontId="16" fillId="5" borderId="0" xfId="15" applyFont="1" applyFill="1" applyAlignment="1">
      <alignment horizontal="center" vertical="center" wrapText="1"/>
    </xf>
    <xf numFmtId="0" fontId="16" fillId="0" borderId="3" xfId="0" applyFont="1" applyBorder="1" applyAlignment="1">
      <alignment horizontal="center" vertical="top" wrapText="1"/>
    </xf>
    <xf numFmtId="4" fontId="1" fillId="3" borderId="7" xfId="0" applyNumberFormat="1" applyFont="1" applyFill="1" applyBorder="1" applyAlignment="1">
      <alignment horizontal="center" vertical="center"/>
    </xf>
    <xf numFmtId="4" fontId="1" fillId="3" borderId="11" xfId="0" applyNumberFormat="1" applyFont="1" applyFill="1" applyBorder="1" applyAlignment="1">
      <alignment horizontal="center" vertical="center"/>
    </xf>
    <xf numFmtId="4" fontId="1" fillId="3" borderId="4" xfId="0" applyNumberFormat="1" applyFont="1" applyFill="1" applyBorder="1" applyAlignment="1">
      <alignment horizontal="center" vertical="center"/>
    </xf>
    <xf numFmtId="0" fontId="16" fillId="3" borderId="1"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29" fillId="0" borderId="3" xfId="0" applyFont="1" applyBorder="1" applyAlignment="1">
      <alignment horizontal="center" vertical="center"/>
    </xf>
    <xf numFmtId="0" fontId="16" fillId="0" borderId="3" xfId="0" applyFont="1" applyBorder="1" applyAlignment="1">
      <alignment horizontal="left" vertical="top" wrapText="1" indent="5"/>
    </xf>
    <xf numFmtId="0" fontId="16" fillId="0" borderId="3" xfId="0" applyFont="1" applyBorder="1" applyAlignment="1">
      <alignment horizontal="left" vertical="top" wrapText="1" indent="4"/>
    </xf>
    <xf numFmtId="0" fontId="16" fillId="0" borderId="3" xfId="0" applyFont="1" applyBorder="1" applyAlignment="1">
      <alignment horizontal="left" vertical="top" wrapText="1" indent="8"/>
    </xf>
    <xf numFmtId="0" fontId="16" fillId="0" borderId="3" xfId="0" applyFont="1" applyBorder="1" applyAlignment="1">
      <alignment horizontal="left" vertical="top" wrapText="1" indent="11"/>
    </xf>
    <xf numFmtId="0" fontId="16" fillId="3" borderId="0" xfId="4" applyFont="1" applyFill="1" applyBorder="1" applyAlignment="1">
      <alignment horizontal="left" vertical="center" wrapText="1"/>
    </xf>
    <xf numFmtId="0" fontId="17" fillId="3" borderId="0" xfId="5" applyNumberFormat="1" applyFont="1" applyFill="1" applyBorder="1" applyAlignment="1">
      <alignment horizontal="center" vertical="center" wrapText="1"/>
    </xf>
    <xf numFmtId="0" fontId="16" fillId="3" borderId="0" xfId="4" applyFont="1" applyFill="1" applyBorder="1" applyAlignment="1">
      <alignment vertical="center" wrapText="1"/>
    </xf>
    <xf numFmtId="0" fontId="16" fillId="3" borderId="0" xfId="4" applyFont="1" applyFill="1" applyBorder="1" applyAlignment="1">
      <alignment horizontal="center" vertical="center" wrapText="1"/>
    </xf>
    <xf numFmtId="2" fontId="16" fillId="9" borderId="11" xfId="6" applyNumberFormat="1" applyFont="1" applyFill="1" applyBorder="1" applyAlignment="1">
      <alignment horizontal="center" vertical="center"/>
    </xf>
    <xf numFmtId="2" fontId="16" fillId="6" borderId="9" xfId="6" applyNumberFormat="1" applyFont="1" applyFill="1" applyBorder="1" applyAlignment="1">
      <alignment horizontal="center" vertical="center" wrapText="1"/>
    </xf>
    <xf numFmtId="2" fontId="16" fillId="6" borderId="12" xfId="6" applyNumberFormat="1" applyFont="1" applyFill="1" applyBorder="1" applyAlignment="1">
      <alignment horizontal="center" vertical="center" wrapText="1"/>
    </xf>
    <xf numFmtId="2" fontId="16" fillId="6" borderId="3" xfId="6" applyNumberFormat="1" applyFont="1" applyFill="1" applyBorder="1" applyAlignment="1">
      <alignment horizontal="center" vertical="center" wrapText="1"/>
    </xf>
    <xf numFmtId="2" fontId="16" fillId="7" borderId="11" xfId="6" applyNumberFormat="1" applyFont="1" applyFill="1" applyBorder="1" applyAlignment="1">
      <alignment horizontal="center" vertical="center"/>
    </xf>
    <xf numFmtId="2" fontId="16" fillId="7" borderId="7" xfId="6" applyNumberFormat="1" applyFont="1" applyFill="1" applyBorder="1" applyAlignment="1">
      <alignment horizontal="center" vertical="center"/>
    </xf>
    <xf numFmtId="2" fontId="16" fillId="7" borderId="4" xfId="6" applyNumberFormat="1" applyFont="1" applyFill="1" applyBorder="1" applyAlignment="1">
      <alignment horizontal="center" vertical="center"/>
    </xf>
    <xf numFmtId="2" fontId="16" fillId="7" borderId="11" xfId="5" applyNumberFormat="1" applyFont="1" applyFill="1" applyBorder="1" applyAlignment="1">
      <alignment horizontal="center" vertical="center" wrapText="1"/>
    </xf>
    <xf numFmtId="14" fontId="16" fillId="7" borderId="11" xfId="5" applyNumberFormat="1" applyFont="1" applyFill="1" applyBorder="1" applyAlignment="1">
      <alignment horizontal="center" vertical="center" wrapText="1"/>
    </xf>
    <xf numFmtId="2" fontId="16" fillId="8" borderId="3" xfId="6" applyNumberFormat="1" applyFont="1" applyFill="1" applyBorder="1" applyAlignment="1">
      <alignment horizontal="center" vertical="center"/>
    </xf>
    <xf numFmtId="2" fontId="16" fillId="8" borderId="7" xfId="6" applyNumberFormat="1" applyFont="1" applyFill="1" applyBorder="1" applyAlignment="1">
      <alignment horizontal="center" vertical="center"/>
    </xf>
    <xf numFmtId="2" fontId="16" fillId="8" borderId="4" xfId="6" applyNumberFormat="1" applyFont="1" applyFill="1" applyBorder="1" applyAlignment="1">
      <alignment horizontal="center" vertical="center"/>
    </xf>
    <xf numFmtId="2" fontId="16" fillId="8" borderId="3" xfId="5" applyNumberFormat="1" applyFont="1" applyFill="1" applyBorder="1" applyAlignment="1">
      <alignment horizontal="center" vertical="center" wrapText="1"/>
    </xf>
    <xf numFmtId="2" fontId="16" fillId="8" borderId="11" xfId="5" applyNumberFormat="1" applyFont="1" applyFill="1" applyBorder="1" applyAlignment="1">
      <alignment horizontal="center" vertical="center" wrapText="1"/>
    </xf>
    <xf numFmtId="2" fontId="16" fillId="9" borderId="7" xfId="6" applyNumberFormat="1" applyFont="1" applyFill="1" applyBorder="1" applyAlignment="1">
      <alignment horizontal="center" vertical="center"/>
    </xf>
    <xf numFmtId="2" fontId="16" fillId="9" borderId="4" xfId="6" applyNumberFormat="1" applyFont="1" applyFill="1" applyBorder="1" applyAlignment="1">
      <alignment horizontal="center" vertical="center"/>
    </xf>
    <xf numFmtId="14" fontId="16" fillId="9" borderId="3" xfId="5" applyNumberFormat="1" applyFont="1" applyFill="1" applyBorder="1" applyAlignment="1">
      <alignment horizontal="center" vertical="center" wrapText="1"/>
    </xf>
    <xf numFmtId="2" fontId="16" fillId="6" borderId="3" xfId="6" applyNumberFormat="1" applyFont="1" applyFill="1" applyBorder="1" applyAlignment="1">
      <alignment horizontal="center" vertical="center"/>
    </xf>
    <xf numFmtId="0" fontId="9" fillId="0" borderId="30" xfId="0" applyFont="1" applyFill="1" applyBorder="1"/>
    <xf numFmtId="17" fontId="0" fillId="0" borderId="1" xfId="0" applyNumberFormat="1" applyBorder="1" applyAlignment="1">
      <alignment horizontal="center"/>
    </xf>
    <xf numFmtId="17" fontId="0" fillId="0" borderId="13" xfId="0" applyNumberFormat="1" applyBorder="1" applyAlignment="1">
      <alignment horizontal="center"/>
    </xf>
    <xf numFmtId="10" fontId="0" fillId="0" borderId="1" xfId="0" applyNumberFormat="1" applyBorder="1" applyAlignment="1">
      <alignment horizontal="center"/>
    </xf>
    <xf numFmtId="10" fontId="0" fillId="0" borderId="13" xfId="0" applyNumberFormat="1" applyBorder="1" applyAlignment="1">
      <alignment horizontal="center"/>
    </xf>
    <xf numFmtId="0" fontId="30" fillId="3" borderId="1" xfId="3" applyFont="1" applyFill="1" applyBorder="1" applyAlignment="1">
      <alignment horizontal="center" vertical="center"/>
    </xf>
    <xf numFmtId="0" fontId="30" fillId="3" borderId="2" xfId="3" applyFont="1" applyFill="1" applyBorder="1" applyAlignment="1">
      <alignment horizontal="center" vertical="center"/>
    </xf>
    <xf numFmtId="0" fontId="30" fillId="3" borderId="13" xfId="3" applyFont="1" applyFill="1" applyBorder="1" applyAlignment="1">
      <alignment horizontal="center" vertical="center"/>
    </xf>
    <xf numFmtId="10" fontId="0" fillId="0" borderId="1" xfId="0" applyNumberFormat="1" applyFill="1" applyBorder="1" applyAlignment="1">
      <alignment horizontal="center"/>
    </xf>
    <xf numFmtId="10" fontId="0" fillId="0" borderId="13" xfId="0" applyNumberFormat="1" applyFill="1" applyBorder="1" applyAlignment="1">
      <alignment horizontal="center"/>
    </xf>
    <xf numFmtId="4" fontId="6" fillId="0" borderId="1" xfId="0" applyNumberFormat="1" applyFont="1" applyBorder="1" applyAlignment="1">
      <alignment horizontal="center" vertical="center"/>
    </xf>
    <xf numFmtId="4" fontId="6" fillId="0" borderId="13" xfId="0" applyNumberFormat="1" applyFont="1" applyBorder="1" applyAlignment="1">
      <alignment horizontal="center" vertical="center"/>
    </xf>
    <xf numFmtId="4" fontId="6" fillId="0" borderId="1" xfId="0" applyNumberFormat="1" applyFont="1" applyFill="1" applyBorder="1" applyAlignment="1">
      <alignment horizontal="center" vertical="center"/>
    </xf>
    <xf numFmtId="4" fontId="6" fillId="0" borderId="13" xfId="0" applyNumberFormat="1" applyFont="1" applyFill="1" applyBorder="1" applyAlignment="1">
      <alignment horizontal="center" vertical="center"/>
    </xf>
  </cellXfs>
  <cellStyles count="16">
    <cellStyle name="Hiperlink" xfId="8" builtinId="8"/>
    <cellStyle name="Moeda" xfId="1" builtinId="4"/>
    <cellStyle name="Moeda 2" xfId="7"/>
    <cellStyle name="Moeda 2 2" xfId="10"/>
    <cellStyle name="Normal" xfId="0" builtinId="0"/>
    <cellStyle name="Normal 10" xfId="3"/>
    <cellStyle name="Normal 2" xfId="4"/>
    <cellStyle name="Normal 2 2" xfId="12"/>
    <cellStyle name="Normal 4 2 3" xfId="9"/>
    <cellStyle name="Normal 61 2" xfId="15"/>
    <cellStyle name="Normal_Composição BDI" xfId="14"/>
    <cellStyle name="Normal_Composição do BDI - final" xfId="13"/>
    <cellStyle name="Normal_Replanilhamento T-1 - 18-02-08" xfId="6"/>
    <cellStyle name="Porcentagem" xfId="2" builtinId="5"/>
    <cellStyle name="Vírgula" xfId="11" builtinId="3"/>
    <cellStyle name="Vírgula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7</xdr:col>
      <xdr:colOff>333375</xdr:colOff>
      <xdr:row>0</xdr:row>
      <xdr:rowOff>190500</xdr:rowOff>
    </xdr:from>
    <xdr:to>
      <xdr:col>7</xdr:col>
      <xdr:colOff>1184275</xdr:colOff>
      <xdr:row>3</xdr:row>
      <xdr:rowOff>142875</xdr:rowOff>
    </xdr:to>
    <xdr:pic>
      <xdr:nvPicPr>
        <xdr:cNvPr id="4"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15600" y="190500"/>
          <a:ext cx="8509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228600</xdr:colOff>
      <xdr:row>0</xdr:row>
      <xdr:rowOff>114300</xdr:rowOff>
    </xdr:from>
    <xdr:to>
      <xdr:col>10</xdr:col>
      <xdr:colOff>942975</xdr:colOff>
      <xdr:row>1</xdr:row>
      <xdr:rowOff>171450</xdr:rowOff>
    </xdr:to>
    <xdr:pic>
      <xdr:nvPicPr>
        <xdr:cNvPr id="3"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1075" y="114300"/>
          <a:ext cx="7143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89959</xdr:colOff>
      <xdr:row>0</xdr:row>
      <xdr:rowOff>57150</xdr:rowOff>
    </xdr:from>
    <xdr:to>
      <xdr:col>10</xdr:col>
      <xdr:colOff>685800</xdr:colOff>
      <xdr:row>3</xdr:row>
      <xdr:rowOff>148031</xdr:rowOff>
    </xdr:to>
    <xdr:pic>
      <xdr:nvPicPr>
        <xdr:cNvPr id="2" name="Imagem 1">
          <a:extLst>
            <a:ext uri="{FF2B5EF4-FFF2-40B4-BE49-F238E27FC236}">
              <a16:creationId xmlns:a16="http://schemas.microsoft.com/office/drawing/2014/main" xmlns="" id="{00000000-0008-0000-2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86459" y="57150"/>
          <a:ext cx="595841" cy="6623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169067</xdr:colOff>
      <xdr:row>0</xdr:row>
      <xdr:rowOff>69057</xdr:rowOff>
    </xdr:from>
    <xdr:to>
      <xdr:col>6</xdr:col>
      <xdr:colOff>966786</xdr:colOff>
      <xdr:row>2</xdr:row>
      <xdr:rowOff>183400</xdr:rowOff>
    </xdr:to>
    <xdr:pic>
      <xdr:nvPicPr>
        <xdr:cNvPr id="2" name="Picture 1" descr="jn_brasao_orig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4192" y="69057"/>
          <a:ext cx="797719" cy="1238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230980</xdr:colOff>
      <xdr:row>1</xdr:row>
      <xdr:rowOff>247650</xdr:rowOff>
    </xdr:from>
    <xdr:to>
      <xdr:col>1</xdr:col>
      <xdr:colOff>1012029</xdr:colOff>
      <xdr:row>4</xdr:row>
      <xdr:rowOff>183324</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580" y="409575"/>
          <a:ext cx="781049" cy="8691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114301</xdr:colOff>
      <xdr:row>2</xdr:row>
      <xdr:rowOff>0</xdr:rowOff>
    </xdr:from>
    <xdr:to>
      <xdr:col>1</xdr:col>
      <xdr:colOff>690965</xdr:colOff>
      <xdr:row>4</xdr:row>
      <xdr:rowOff>9525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1" y="438150"/>
          <a:ext cx="576664" cy="6381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495300</xdr:colOff>
      <xdr:row>6</xdr:row>
      <xdr:rowOff>0</xdr:rowOff>
    </xdr:from>
    <xdr:to>
      <xdr:col>1</xdr:col>
      <xdr:colOff>495300</xdr:colOff>
      <xdr:row>6</xdr:row>
      <xdr:rowOff>38100</xdr:rowOff>
    </xdr:to>
    <xdr:sp macro="" textlink="">
      <xdr:nvSpPr>
        <xdr:cNvPr id="2" name="Text Box 10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 name="Text Box 10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4" name="Text Box 103"/>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5" name="Text Box 104"/>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6" name="Text Box 105"/>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7" name="Text Box 106"/>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8" name="Text Box 107"/>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9" name="Text Box 108"/>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0" name="Text Box 109"/>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1" name="Text Box 110"/>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2" name="Text Box 111"/>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3" name="Text Box 112"/>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4" name="Text Box 113"/>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5" name="Text Box 114"/>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6" name="Text Box 115"/>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7" name="Text Box 116"/>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8" name="Text Box 117"/>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9" name="Text Box 118"/>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0" name="Text Box 119"/>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1" name="Text Box 120"/>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2" name="Text Box 121"/>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3" name="Text Box 122"/>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4" name="Text Box 123"/>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5" name="Text Box 124"/>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6" name="Text Box 125"/>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7" name="Text Box 126"/>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8" name="Text Box 127"/>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9" name="Text Box 128"/>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0" name="Text Box 129"/>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162205</xdr:rowOff>
    </xdr:to>
    <xdr:sp macro="" textlink="">
      <xdr:nvSpPr>
        <xdr:cNvPr id="31" name="Text Box 130"/>
        <xdr:cNvSpPr txBox="1">
          <a:spLocks noChangeArrowheads="1"/>
        </xdr:cNvSpPr>
      </xdr:nvSpPr>
      <xdr:spPr bwMode="auto">
        <a:xfrm>
          <a:off x="1504950" y="1866900"/>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32" name="Text Box 131"/>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3" name="Text Box 13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4" name="Text Box 13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35" name="Text Box 134"/>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6" name="Text Box 13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7" name="Text Box 13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38" name="Text Box 137"/>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9" name="Text Box 13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0" name="Text Box 13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41" name="Text Box 140"/>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2" name="Text Box 14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3" name="Text Box 14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44" name="Text Box 143"/>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5" name="Text Box 14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6" name="Text Box 14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47" name="Text Box 146"/>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48" name="Text Box 147"/>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9" name="Text Box 14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0" name="Text Box 14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51" name="Text Box 150"/>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2" name="Text Box 15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3" name="Text Box 15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54" name="Text Box 153"/>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5" name="Text Box 15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6" name="Text Box 15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57" name="Text Box 156"/>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8" name="Text Box 15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9" name="Text Box 15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0" name="Text Box 159"/>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1" name="Text Box 16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2" name="Text Box 16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3" name="Text Box 162"/>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4" name="Text Box 163"/>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5" name="Text Box 16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6" name="Text Box 16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67" name="Text Box 166"/>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8" name="Text Box 16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9" name="Text Box 16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70" name="Text Box 169"/>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1" name="Text Box 17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2" name="Text Box 17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73" name="Text Box 172"/>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4" name="Text Box 17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5" name="Text Box 17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76" name="Text Box 175"/>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7" name="Text Box 17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8" name="Text Box 17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79" name="Text Box 178"/>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80" name="Text Box 17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81" name="Text Box 18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82" name="Text Box 181"/>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83" name="Text Box 182"/>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84" name="Text Box 183"/>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85" name="Text Box 184"/>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86" name="Text Box 185"/>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87" name="Text Box 186"/>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88" name="Text Box 187"/>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89" name="Text Box 188"/>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90" name="Text Box 189"/>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91" name="Text Box 190"/>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92" name="Text Box 191"/>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93" name="Text Box 192"/>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94" name="Text Box 193"/>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95" name="Text Box 194"/>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96" name="Text Box 195"/>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97" name="Text Box 196"/>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98" name="Text Box 197"/>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99" name="Text Box 198"/>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00" name="Text Box 199"/>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01" name="Text Box 200"/>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02" name="Text Box 201"/>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03" name="Text Box 202"/>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04" name="Text Box 203"/>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05" name="Text Box 204"/>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06" name="Text Box 205"/>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07" name="Text Box 206"/>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108" name="Text Box 207"/>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109" name="Text Box 208"/>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110" name="Text Box 209"/>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11" name="Text Box 21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12" name="Text Box 21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113" name="Text Box 212"/>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14" name="Text Box 21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15" name="Text Box 21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116" name="Text Box 215"/>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17" name="Text Box 21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18" name="Text Box 21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119" name="Text Box 218"/>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20" name="Text Box 21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21" name="Text Box 22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22" name="Text Box 221"/>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23" name="Text Box 22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24" name="Text Box 22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25" name="Text Box 224"/>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26" name="Text Box 22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27" name="Text Box 22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28" name="Text Box 227"/>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29" name="Text Box 228"/>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30" name="Text Box 22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31" name="Text Box 23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32" name="Text Box 231"/>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33" name="Text Box 23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34" name="Text Box 23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35" name="Text Box 234"/>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36" name="Text Box 23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37" name="Text Box 23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38" name="Text Box 237"/>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139" name="Text Box 238"/>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40" name="Text Box 23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41" name="Text Box 24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142" name="Text Box 241"/>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43" name="Text Box 24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44" name="Text Box 24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145" name="Text Box 244"/>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46" name="Text Box 24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47" name="Text Box 24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148" name="Text Box 247"/>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49" name="Text Box 248"/>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50" name="Text Box 24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51" name="Text Box 25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52" name="Text Box 251"/>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53" name="Text Box 25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54" name="Text Box 25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55" name="Text Box 254"/>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56" name="Text Box 25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57" name="Text Box 25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58" name="Text Box 257"/>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59" name="Text Box 258"/>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60" name="Text Box 25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61" name="Text Box 26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62" name="Text Box 261"/>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63" name="Text Box 26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64" name="Text Box 26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65" name="Text Box 264"/>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66" name="Text Box 26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67" name="Text Box 26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68" name="Text Box 267"/>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69" name="Text Box 268"/>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70" name="Text Box 26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71" name="Text Box 27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72" name="Text Box 271"/>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73" name="Text Box 27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74" name="Text Box 27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75" name="Text Box 274"/>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76" name="Text Box 27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77" name="Text Box 27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178" name="Text Box 277"/>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179" name="Text Box 278"/>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80" name="Text Box 27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81" name="Text Box 28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182" name="Text Box 281"/>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83" name="Text Box 28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84" name="Text Box 28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185" name="Text Box 284"/>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86" name="Text Box 28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87" name="Text Box 28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188" name="Text Box 287"/>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89" name="Text Box 28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90" name="Text Box 28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191" name="Text Box 290"/>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92" name="Text Box 29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93" name="Text Box 29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194" name="Text Box 293"/>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95" name="Text Box 29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96" name="Text Box 29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197" name="Text Box 296"/>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198" name="Text Box 297"/>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199" name="Text Box 29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00" name="Text Box 29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201" name="Text Box 300"/>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02" name="Text Box 30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03" name="Text Box 30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204" name="Text Box 303"/>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05" name="Text Box 30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06" name="Text Box 30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207" name="Text Box 306"/>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08" name="Text Box 30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09" name="Text Box 30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10" name="Text Box 309"/>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11" name="Text Box 310"/>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12" name="Text Box 311"/>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13" name="Text Box 312"/>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14" name="Text Box 313"/>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15" name="Text Box 314"/>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16" name="Text Box 315"/>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17" name="Text Box 316"/>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18" name="Text Box 317"/>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19" name="Text Box 318"/>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20" name="Text Box 319"/>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21" name="Text Box 320"/>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22" name="Text Box 321"/>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23" name="Text Box 322"/>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24" name="Text Box 323"/>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25" name="Text Box 324"/>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26" name="Text Box 325"/>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27" name="Text Box 326"/>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28" name="Text Box 327"/>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29" name="Text Box 328"/>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30" name="Text Box 329"/>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31" name="Text Box 330"/>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32" name="Text Box 331"/>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33" name="Text Box 332"/>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34" name="Text Box 333"/>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35" name="Text Box 334"/>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36" name="Text Box 335"/>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237" name="Text Box 336"/>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238" name="Text Box 337"/>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39" name="Text Box 33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40" name="Text Box 33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241" name="Text Box 340"/>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42" name="Text Box 34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43" name="Text Box 34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244" name="Text Box 343"/>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45" name="Text Box 34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46" name="Text Box 34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47" name="Text Box 346"/>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48" name="Text Box 347"/>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49" name="Text Box 348"/>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50" name="Text Box 349"/>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51" name="Text Box 350"/>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52" name="Text Box 351"/>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53" name="Text Box 352"/>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54" name="Text Box 353"/>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55" name="Text Box 354"/>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56" name="Text Box 355"/>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57" name="Text Box 356"/>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58" name="Text Box 357"/>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59" name="Text Box 358"/>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60" name="Text Box 359"/>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61" name="Text Box 360"/>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62" name="Text Box 361"/>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63" name="Text Box 362"/>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64" name="Text Box 363"/>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65" name="Text Box 364"/>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66" name="Text Box 365"/>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67" name="Text Box 366"/>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68" name="Text Box 367"/>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69" name="Text Box 368"/>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70" name="Text Box 369"/>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71" name="Text Box 370"/>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72" name="Text Box 371"/>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73" name="Text Box 372"/>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274" name="Text Box 373"/>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275" name="Text Box 374"/>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76" name="Text Box 37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77" name="Text Box 37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278" name="Text Box 377"/>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79" name="Text Box 37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80" name="Text Box 37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281" name="Text Box 380"/>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82" name="Text Box 38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283" name="Text Box 38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84" name="Text Box 383"/>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85" name="Text Box 384"/>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86" name="Text Box 385"/>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87" name="Text Box 386"/>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88" name="Text Box 387"/>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89" name="Text Box 388"/>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90" name="Text Box 389"/>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91" name="Text Box 390"/>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92" name="Text Box 391"/>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93" name="Text Box 392"/>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94" name="Text Box 393"/>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95" name="Text Box 394"/>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96" name="Text Box 395"/>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97" name="Text Box 396"/>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98" name="Text Box 397"/>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299" name="Text Box 398"/>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00" name="Text Box 399"/>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01" name="Text Box 400"/>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02" name="Text Box 401"/>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03" name="Text Box 402"/>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04" name="Text Box 403"/>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05" name="Text Box 404"/>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06" name="Text Box 405"/>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07" name="Text Box 406"/>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08" name="Text Box 407"/>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09" name="Text Box 408"/>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10" name="Text Box 409"/>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311" name="Text Box 410"/>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312" name="Text Box 411"/>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13" name="Text Box 41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14" name="Text Box 41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315" name="Text Box 414"/>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16" name="Text Box 41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17" name="Text Box 41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318" name="Text Box 417"/>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19" name="Text Box 41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20" name="Text Box 41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21" name="Text Box 420"/>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22" name="Text Box 421"/>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23" name="Text Box 422"/>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24" name="Text Box 423"/>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25" name="Text Box 424"/>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26" name="Text Box 425"/>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27" name="Text Box 426"/>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28" name="Text Box 427"/>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29" name="Text Box 428"/>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30" name="Text Box 429"/>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31" name="Text Box 430"/>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32" name="Text Box 431"/>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33" name="Text Box 432"/>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34" name="Text Box 433"/>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35" name="Text Box 434"/>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36" name="Text Box 435"/>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37" name="Text Box 436"/>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38" name="Text Box 437"/>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39" name="Text Box 438"/>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40" name="Text Box 439"/>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41" name="Text Box 440"/>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42" name="Text Box 441"/>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43" name="Text Box 442"/>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44" name="Text Box 443"/>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45" name="Text Box 444"/>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46" name="Text Box 445"/>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xdr:row>
      <xdr:rowOff>0</xdr:rowOff>
    </xdr:from>
    <xdr:to>
      <xdr:col>2</xdr:col>
      <xdr:colOff>95250</xdr:colOff>
      <xdr:row>6</xdr:row>
      <xdr:rowOff>19050</xdr:rowOff>
    </xdr:to>
    <xdr:sp macro="" textlink="">
      <xdr:nvSpPr>
        <xdr:cNvPr id="347" name="Text Box 446"/>
        <xdr:cNvSpPr txBox="1">
          <a:spLocks noChangeArrowheads="1"/>
        </xdr:cNvSpPr>
      </xdr:nvSpPr>
      <xdr:spPr bwMode="auto">
        <a:xfrm>
          <a:off x="6400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348" name="Text Box 447"/>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49" name="Text Box 44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50" name="Text Box 44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351" name="Text Box 450"/>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52" name="Text Box 45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53" name="Text Box 45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354" name="Text Box 453"/>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55" name="Text Box 45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56" name="Text Box 45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357" name="Text Box 456"/>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358" name="Text Box 457"/>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59" name="Text Box 45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60" name="Text Box 45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361" name="Text Box 460"/>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62" name="Text Box 46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63" name="Text Box 46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364" name="Text Box 463"/>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65" name="Text Box 46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66" name="Text Box 46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367" name="Text Box 466"/>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368" name="Text Box 467"/>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69" name="Text Box 46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70" name="Text Box 46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371" name="Text Box 470"/>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72" name="Text Box 47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73" name="Text Box 47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374" name="Text Box 473"/>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75" name="Text Box 47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76" name="Text Box 47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377" name="Text Box 476"/>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78" name="Text Box 47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79" name="Text Box 47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380" name="Text Box 479"/>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81" name="Text Box 48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82" name="Text Box 48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383" name="Text Box 482"/>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84" name="Text Box 48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85" name="Text Box 48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386" name="Text Box 485"/>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387" name="Text Box 486"/>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88" name="Text Box 48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89" name="Text Box 48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390" name="Text Box 489"/>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91" name="Text Box 49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92" name="Text Box 49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393" name="Text Box 492"/>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94" name="Text Box 49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95" name="Text Box 49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396" name="Text Box 495"/>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397" name="Text Box 496"/>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98" name="Text Box 49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399" name="Text Box 49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400" name="Text Box 499"/>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01" name="Text Box 50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02" name="Text Box 50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403" name="Text Box 502"/>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04" name="Text Box 50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05" name="Text Box 50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406" name="Text Box 505"/>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07" name="Text Box 50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08" name="Text Box 50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409" name="Text Box 508"/>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10" name="Text Box 50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11" name="Text Box 51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412" name="Text Box 511"/>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13" name="Text Box 51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14" name="Text Box 51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415" name="Text Box 514"/>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416" name="Text Box 515"/>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17" name="Text Box 51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18" name="Text Box 51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419" name="Text Box 518"/>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20" name="Text Box 51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21" name="Text Box 52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422" name="Text Box 521"/>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23" name="Text Box 52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24" name="Text Box 52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425" name="Text Box 524"/>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426" name="Text Box 525"/>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27" name="Text Box 52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28" name="Text Box 52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429" name="Text Box 528"/>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30" name="Text Box 52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31" name="Text Box 53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432" name="Text Box 531"/>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33" name="Text Box 53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34" name="Text Box 53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435" name="Text Box 534"/>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436" name="Text Box 535"/>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37" name="Text Box 53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38" name="Text Box 53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439" name="Text Box 538"/>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40" name="Text Box 53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41" name="Text Box 54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442" name="Text Box 541"/>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43" name="Text Box 54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44" name="Text Box 54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445" name="Text Box 544"/>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46" name="Text Box 54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47" name="Text Box 54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448" name="Text Box 547"/>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49" name="Text Box 54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50" name="Text Box 54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451" name="Text Box 550"/>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452" name="Text Box 551"/>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53" name="Text Box 55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54" name="Text Box 55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455" name="Text Box 554"/>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56" name="Text Box 55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57" name="Text Box 55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458" name="Text Box 557"/>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59" name="Text Box 55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60" name="Text Box 55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461" name="Text Box 560"/>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462" name="Text Box 561"/>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63" name="Text Box 56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64" name="Text Box 56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465" name="Text Box 564"/>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66" name="Text Box 56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67" name="Text Box 56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468" name="Text Box 567"/>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69" name="Text Box 56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70" name="Text Box 56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471" name="Text Box 570"/>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472" name="Text Box 571"/>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73" name="Text Box 57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74" name="Text Box 57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475" name="Text Box 574"/>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76" name="Text Box 57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77" name="Text Box 57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478" name="Text Box 577"/>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79" name="Text Box 57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80" name="Text Box 57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481" name="Text Box 580"/>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82" name="Text Box 58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83" name="Text Box 58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484" name="Text Box 583"/>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85" name="Text Box 58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86" name="Text Box 58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487" name="Text Box 586"/>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488" name="Text Box 587"/>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89" name="Text Box 58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90" name="Text Box 58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491" name="Text Box 590"/>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92" name="Text Box 59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93" name="Text Box 59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494" name="Text Box 593"/>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95" name="Text Box 59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96" name="Text Box 59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497" name="Text Box 596"/>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498" name="Text Box 597"/>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499" name="Text Box 59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00" name="Text Box 59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501" name="Text Box 600"/>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02" name="Text Box 60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03" name="Text Box 60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504" name="Text Box 603"/>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05" name="Text Box 60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06" name="Text Box 60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507" name="Text Box 606"/>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08" name="Text Box 607"/>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09" name="Text Box 60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10" name="Text Box 60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11" name="Text Box 610"/>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12" name="Text Box 61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13" name="Text Box 61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14" name="Text Box 613"/>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15" name="Text Box 61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16" name="Text Box 61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17" name="Text Box 616"/>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18" name="Text Box 61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19" name="Text Box 61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20" name="Text Box 619"/>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21" name="Text Box 62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22" name="Text Box 62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23" name="Text Box 622"/>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24" name="Text Box 623"/>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25" name="Text Box 62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26" name="Text Box 62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27" name="Text Box 626"/>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28" name="Text Box 62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29" name="Text Box 62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30" name="Text Box 629"/>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31" name="Text Box 63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32" name="Text Box 63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33" name="Text Box 632"/>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34" name="Text Box 633"/>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35" name="Text Box 63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36" name="Text Box 63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37" name="Text Box 636"/>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38" name="Text Box 63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39" name="Text Box 63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40" name="Text Box 639"/>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41" name="Text Box 64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42" name="Text Box 64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43" name="Text Box 642"/>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44" name="Text Box 64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45" name="Text Box 64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546" name="Text Box 645"/>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47" name="Text Box 64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48" name="Text Box 64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549" name="Text Box 648"/>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50" name="Text Box 64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51" name="Text Box 65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552" name="Text Box 651"/>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553" name="Text Box 652"/>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54" name="Text Box 65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55" name="Text Box 65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556" name="Text Box 655"/>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57" name="Text Box 65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58" name="Text Box 65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559" name="Text Box 658"/>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60" name="Text Box 65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61" name="Text Box 66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562" name="Text Box 661"/>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63" name="Text Box 66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64" name="Text Box 66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65" name="Text Box 664"/>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66" name="Text Box 66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67" name="Text Box 66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68" name="Text Box 667"/>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69" name="Text Box 66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70" name="Text Box 66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71" name="Text Box 670"/>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72" name="Text Box 671"/>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73" name="Text Box 67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74" name="Text Box 67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75" name="Text Box 674"/>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76" name="Text Box 67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77" name="Text Box 67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78" name="Text Box 677"/>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79" name="Text Box 67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80" name="Text Box 67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581" name="Text Box 680"/>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82" name="Text Box 68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83" name="Text Box 68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584" name="Text Box 683"/>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85" name="Text Box 68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86" name="Text Box 68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587" name="Text Box 686"/>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88" name="Text Box 68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89" name="Text Box 68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590" name="Text Box 689"/>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591" name="Text Box 690"/>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92" name="Text Box 69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93" name="Text Box 69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594" name="Text Box 693"/>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95" name="Text Box 69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96" name="Text Box 69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597" name="Text Box 696"/>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98" name="Text Box 69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599" name="Text Box 69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00" name="Text Box 699"/>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601" name="Text Box 700"/>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02" name="Text Box 70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03" name="Text Box 70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604" name="Text Box 703"/>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05" name="Text Box 70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06" name="Text Box 70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607" name="Text Box 706"/>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608" name="Text Box 707"/>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09" name="Text Box 70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10" name="Text Box 70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611" name="Text Box 710"/>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12" name="Text Box 71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13" name="Text Box 71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614" name="Text Box 713"/>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15" name="Text Box 71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16" name="Text Box 71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617" name="Text Box 716"/>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618" name="Text Box 717"/>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19" name="Text Box 71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20" name="Text Box 71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621" name="Text Box 720"/>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22" name="Text Box 72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23" name="Text Box 72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624" name="Text Box 723"/>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625" name="Text Box 724"/>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26" name="Text Box 72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27" name="Text Box 72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628" name="Text Box 727"/>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29" name="Text Box 72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30" name="Text Box 72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631" name="Text Box 730"/>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32" name="Text Box 73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33" name="Text Box 73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634" name="Text Box 733"/>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35" name="Text Box 734"/>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36" name="Text Box 73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37" name="Text Box 73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38" name="Text Box 737"/>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39" name="Text Box 73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40" name="Text Box 73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41" name="Text Box 740"/>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42" name="Text Box 741"/>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43" name="Text Box 74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44" name="Text Box 74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45" name="Text Box 744"/>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46" name="Text Box 74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47" name="Text Box 74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48" name="Text Box 747"/>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49" name="Text Box 74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50" name="Text Box 74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51" name="Text Box 750"/>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52" name="Text Box 75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53" name="Text Box 75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654" name="Text Box 753"/>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55" name="Text Box 75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56" name="Text Box 75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657" name="Text Box 756"/>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58" name="Text Box 75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59" name="Text Box 75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660" name="Text Box 759"/>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661" name="Text Box 760"/>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62" name="Text Box 76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63" name="Text Box 76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664" name="Text Box 763"/>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65" name="Text Box 76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66" name="Text Box 76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667" name="Text Box 766"/>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68" name="Text Box 76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69" name="Text Box 76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670" name="Text Box 769"/>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71" name="Text Box 77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72" name="Text Box 77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73" name="Text Box 772"/>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74" name="Text Box 77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75" name="Text Box 77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76" name="Text Box 775"/>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77" name="Text Box 77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78" name="Text Box 77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79" name="Text Box 778"/>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80" name="Text Box 779"/>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81" name="Text Box 78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82" name="Text Box 78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83" name="Text Box 782"/>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84" name="Text Box 78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85" name="Text Box 78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86" name="Text Box 785"/>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87" name="Text Box 78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88" name="Text Box 78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89" name="Text Box 788"/>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90" name="Text Box 78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91" name="Text Box 79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92" name="Text Box 791"/>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93" name="Text Box 79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94" name="Text Box 79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95" name="Text Box 794"/>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96" name="Text Box 79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697" name="Text Box 79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98" name="Text Box 797"/>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699" name="Text Box 798"/>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00" name="Text Box 79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01" name="Text Box 80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702" name="Text Box 801"/>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03" name="Text Box 80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04" name="Text Box 80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705" name="Text Box 804"/>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06" name="Text Box 80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07" name="Text Box 80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708" name="Text Box 807"/>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09" name="Text Box 80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10" name="Text Box 80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711" name="Text Box 810"/>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12" name="Text Box 81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13" name="Text Box 81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714" name="Text Box 813"/>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15" name="Text Box 81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16" name="Text Box 81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717" name="Text Box 816"/>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718" name="Text Box 817"/>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19" name="Text Box 81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20" name="Text Box 81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721" name="Text Box 820"/>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22" name="Text Box 82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23" name="Text Box 82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724" name="Text Box 823"/>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25" name="Text Box 82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26" name="Text Box 82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28574</xdr:rowOff>
    </xdr:to>
    <xdr:sp macro="" textlink="">
      <xdr:nvSpPr>
        <xdr:cNvPr id="727" name="Text Box 826"/>
        <xdr:cNvSpPr txBox="1">
          <a:spLocks noChangeArrowheads="1"/>
        </xdr:cNvSpPr>
      </xdr:nvSpPr>
      <xdr:spPr bwMode="auto">
        <a:xfrm>
          <a:off x="1504950" y="1866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28" name="Text Box 82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29" name="Text Box 82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730" name="Text Box 829"/>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31" name="Text Box 83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32" name="Text Box 83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733" name="Text Box 832"/>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34" name="Text Box 83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35" name="Text Box 83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736" name="Text Box 835"/>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737" name="Text Box 836"/>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38" name="Text Box 83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39" name="Text Box 83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740" name="Text Box 839"/>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41" name="Text Box 84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42" name="Text Box 841"/>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743" name="Text Box 842"/>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44" name="Text Box 84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45" name="Text Box 844"/>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28575</xdr:rowOff>
    </xdr:to>
    <xdr:sp macro="" textlink="">
      <xdr:nvSpPr>
        <xdr:cNvPr id="746" name="Text Box 845"/>
        <xdr:cNvSpPr txBox="1">
          <a:spLocks noChangeArrowheads="1"/>
        </xdr:cNvSpPr>
      </xdr:nvSpPr>
      <xdr:spPr bwMode="auto">
        <a:xfrm>
          <a:off x="1504950" y="1866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47" name="Text Box 84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48" name="Text Box 84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749" name="Text Box 848"/>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50" name="Text Box 84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51" name="Text Box 85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752" name="Text Box 851"/>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53" name="Text Box 85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54" name="Text Box 85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755" name="Text Box 854"/>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756" name="Text Box 855"/>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57" name="Text Box 85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58" name="Text Box 857"/>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759" name="Text Box 858"/>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60" name="Text Box 85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61" name="Text Box 86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762" name="Text Box 861"/>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63" name="Text Box 862"/>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64" name="Text Box 863"/>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765" name="Text Box 864"/>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66" name="Text Box 865"/>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67" name="Text Box 866"/>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28576</xdr:rowOff>
    </xdr:to>
    <xdr:sp macro="" textlink="">
      <xdr:nvSpPr>
        <xdr:cNvPr id="768" name="Text Box 867"/>
        <xdr:cNvSpPr txBox="1">
          <a:spLocks noChangeArrowheads="1"/>
        </xdr:cNvSpPr>
      </xdr:nvSpPr>
      <xdr:spPr bwMode="auto">
        <a:xfrm>
          <a:off x="1504950" y="1866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69" name="Text Box 868"/>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70" name="Text Box 869"/>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6</xdr:row>
      <xdr:rowOff>0</xdr:rowOff>
    </xdr:from>
    <xdr:to>
      <xdr:col>1</xdr:col>
      <xdr:colOff>495300</xdr:colOff>
      <xdr:row>6</xdr:row>
      <xdr:rowOff>38100</xdr:rowOff>
    </xdr:to>
    <xdr:sp macro="" textlink="">
      <xdr:nvSpPr>
        <xdr:cNvPr id="771" name="Text Box 870"/>
        <xdr:cNvSpPr txBox="1">
          <a:spLocks noChangeArrowheads="1"/>
        </xdr:cNvSpPr>
      </xdr:nvSpPr>
      <xdr:spPr bwMode="auto">
        <a:xfrm>
          <a:off x="1504950" y="1866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121832</xdr:colOff>
      <xdr:row>1</xdr:row>
      <xdr:rowOff>17443</xdr:rowOff>
    </xdr:from>
    <xdr:to>
      <xdr:col>0</xdr:col>
      <xdr:colOff>942053</xdr:colOff>
      <xdr:row>3</xdr:row>
      <xdr:rowOff>309758</xdr:rowOff>
    </xdr:to>
    <xdr:pic>
      <xdr:nvPicPr>
        <xdr:cNvPr id="772" name="Imagem 7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832" y="278612"/>
          <a:ext cx="820221" cy="876106"/>
        </a:xfrm>
        <a:prstGeom prst="rect">
          <a:avLst/>
        </a:prstGeom>
      </xdr:spPr>
    </xdr:pic>
    <xdr:clientData/>
  </xdr:twoCellAnchor>
  <xdr:oneCellAnchor>
    <xdr:from>
      <xdr:col>1</xdr:col>
      <xdr:colOff>495300</xdr:colOff>
      <xdr:row>7</xdr:row>
      <xdr:rowOff>0</xdr:rowOff>
    </xdr:from>
    <xdr:ext cx="0" cy="38100"/>
    <xdr:sp macro="" textlink="">
      <xdr:nvSpPr>
        <xdr:cNvPr id="773" name="Text Box 10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4" name="Text Box 10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775" name="Text Box 130"/>
        <xdr:cNvSpPr txBox="1">
          <a:spLocks noChangeArrowheads="1"/>
        </xdr:cNvSpPr>
      </xdr:nvSpPr>
      <xdr:spPr bwMode="auto">
        <a:xfrm>
          <a:off x="1504950" y="3771900"/>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76" name="Text Box 13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7" name="Text Box 13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8" name="Text Box 13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79" name="Text Box 13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0" name="Text Box 13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1" name="Text Box 13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2" name="Text Box 13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3" name="Text Box 13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4" name="Text Box 13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5" name="Text Box 14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6" name="Text Box 14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7" name="Text Box 14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8" name="Text Box 14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9" name="Text Box 14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0" name="Text Box 14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91" name="Text Box 14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2" name="Text Box 14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3" name="Text Box 14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4" name="Text Box 1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5" name="Text Box 15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6" name="Text Box 15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7" name="Text Box 1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8" name="Text Box 15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9" name="Text Box 15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0" name="Text Box 15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01" name="Text Box 15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2" name="Text Box 15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3" name="Text Box 15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04" name="Text Box 15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5" name="Text Box 16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6" name="Text Box 16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07" name="Text Box 162"/>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08" name="Text Box 16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9" name="Text Box 16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0" name="Text Box 1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11" name="Text Box 16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2" name="Text Box 16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3" name="Text Box 1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4" name="Text Box 16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5" name="Text Box 17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6" name="Text Box 17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17" name="Text Box 172"/>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8" name="Text Box 17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9" name="Text Box 17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0" name="Text Box 17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1" name="Text Box 1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2" name="Text Box 17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3" name="Text Box 17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4" name="Text Box 17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5" name="Text Box 18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26" name="Text Box 20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27" name="Text Box 20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8" name="Text Box 21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9" name="Text Box 21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30" name="Text Box 212"/>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1" name="Text Box 21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2" name="Text Box 21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33" name="Text Box 215"/>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4" name="Text Box 21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5" name="Text Box 21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36" name="Text Box 21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7" name="Text Box 21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8" name="Text Box 22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39" name="Text Box 22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0" name="Text Box 22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1" name="Text Box 22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42" name="Text Box 22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3" name="Text Box 22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4" name="Text Box 22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45" name="Text Box 22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46" name="Text Box 22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7" name="Text Box 22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8" name="Text Box 23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49" name="Text Box 23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0" name="Text Box 23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1" name="Text Box 23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2" name="Text Box 23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3" name="Text Box 23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4" name="Text Box 23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5" name="Text Box 23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56" name="Text Box 23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7" name="Text Box 23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8" name="Text Box 24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59" name="Text Box 24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0" name="Text Box 24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1" name="Text Box 24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62" name="Text Box 24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3" name="Text Box 24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4" name="Text Box 24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65" name="Text Box 24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66" name="Text Box 24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7" name="Text Box 2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8" name="Text Box 25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69" name="Text Box 25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0" name="Text Box 2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1" name="Text Box 25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2" name="Text Box 25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3" name="Text Box 25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4" name="Text Box 25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5" name="Text Box 25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6" name="Text Box 25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7" name="Text Box 25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8" name="Text Box 26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9" name="Text Box 26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0" name="Text Box 2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1" name="Text Box 26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2" name="Text Box 26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3" name="Text Box 2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4" name="Text Box 26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5" name="Text Box 26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6" name="Text Box 26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7" name="Text Box 26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8" name="Text Box 27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9" name="Text Box 27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0" name="Text Box 27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1" name="Text Box 27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92" name="Text Box 27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3" name="Text Box 27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4" name="Text Box 2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95" name="Text Box 27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96" name="Text Box 27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7" name="Text Box 27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8" name="Text Box 28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99" name="Text Box 28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0" name="Text Box 28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1" name="Text Box 28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2" name="Text Box 284"/>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3" name="Text Box 28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4" name="Text Box 28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5" name="Text Box 28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6" name="Text Box 28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7" name="Text Box 28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8" name="Text Box 29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9" name="Text Box 29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0" name="Text Box 29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11" name="Text Box 29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2" name="Text Box 29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3" name="Text Box 29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14" name="Text Box 29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15" name="Text Box 29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6" name="Text Box 29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7" name="Text Box 29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18" name="Text Box 30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9" name="Text Box 30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0" name="Text Box 30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21" name="Text Box 30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2" name="Text Box 30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3" name="Text Box 30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24" name="Text Box 30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5" name="Text Box 30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6" name="Text Box 30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27" name="Text Box 33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28" name="Text Box 33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9" name="Text Box 33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0" name="Text Box 33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1" name="Text Box 34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2" name="Text Box 34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3" name="Text Box 34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4" name="Text Box 34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5" name="Text Box 34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6" name="Text Box 34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7" name="Text Box 37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8" name="Text Box 37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9" name="Text Box 37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0" name="Text Box 3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1" name="Text Box 37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2" name="Text Box 37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3" name="Text Box 37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4" name="Text Box 38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5" name="Text Box 38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6" name="Text Box 38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7" name="Text Box 41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48" name="Text Box 41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9" name="Text Box 41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0" name="Text Box 41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51" name="Text Box 414"/>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2" name="Text Box 41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3" name="Text Box 41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54" name="Text Box 41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5" name="Text Box 41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6" name="Text Box 41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57" name="Text Box 44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8" name="Text Box 44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9" name="Text Box 4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60" name="Text Box 45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1" name="Text Box 45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2" name="Text Box 4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63" name="Text Box 45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4" name="Text Box 45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5" name="Text Box 45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66" name="Text Box 45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67" name="Text Box 45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8" name="Text Box 45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9" name="Text Box 45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0" name="Text Box 46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1" name="Text Box 46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2" name="Text Box 4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3" name="Text Box 46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4" name="Text Box 46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5" name="Text Box 4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6" name="Text Box 46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7" name="Text Box 46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8" name="Text Box 4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9" name="Text Box 46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0" name="Text Box 47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1" name="Text Box 47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2" name="Text Box 47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3" name="Text Box 47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4" name="Text Box 47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5" name="Text Box 47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6" name="Text Box 47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7" name="Text Box 47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8" name="Text Box 47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89" name="Text Box 479"/>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0" name="Text Box 48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1" name="Text Box 48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92" name="Text Box 482"/>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3" name="Text Box 48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4" name="Text Box 48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95" name="Text Box 48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96" name="Text Box 48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7" name="Text Box 48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8" name="Text Box 48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99" name="Text Box 489"/>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0" name="Text Box 49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1" name="Text Box 49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2" name="Text Box 492"/>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3" name="Text Box 49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4" name="Text Box 49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5" name="Text Box 49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6" name="Text Box 49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7" name="Text Box 49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8" name="Text Box 49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9" name="Text Box 499"/>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0" name="Text Box 50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1" name="Text Box 50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12" name="Text Box 502"/>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3" name="Text Box 50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4" name="Text Box 50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15" name="Text Box 50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6" name="Text Box 50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7" name="Text Box 50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18" name="Text Box 50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9" name="Text Box 50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0" name="Text Box 51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1" name="Text Box 51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2" name="Text Box 51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3" name="Text Box 51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4" name="Text Box 51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5" name="Text Box 515"/>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6" name="Text Box 51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7" name="Text Box 51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8" name="Text Box 51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9" name="Text Box 51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0" name="Text Box 52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1" name="Text Box 52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2" name="Text Box 52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3" name="Text Box 52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4" name="Text Box 52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5" name="Text Box 525"/>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6" name="Text Box 52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7" name="Text Box 52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8" name="Text Box 52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9" name="Text Box 52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0" name="Text Box 53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41" name="Text Box 53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2" name="Text Box 53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3" name="Text Box 53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44" name="Text Box 53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5" name="Text Box 53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6" name="Text Box 53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7" name="Text Box 53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8" name="Text Box 53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9" name="Text Box 53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0" name="Text Box 54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1" name="Text Box 54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2" name="Text Box 54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3" name="Text Box 54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4" name="Text Box 54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5" name="Text Box 54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6" name="Text Box 54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7" name="Text Box 54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8" name="Text Box 54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9" name="Text Box 5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0" name="Text Box 55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1" name="Text Box 55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2" name="Text Box 5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3" name="Text Box 55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4" name="Text Box 55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5" name="Text Box 55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6" name="Text Box 55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7" name="Text Box 55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8" name="Text Box 55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9" name="Text Box 55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0" name="Text Box 56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1" name="Text Box 56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2" name="Text Box 5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3" name="Text Box 56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4" name="Text Box 56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5" name="Text Box 5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6" name="Text Box 56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7" name="Text Box 56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8" name="Text Box 5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9" name="Text Box 56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80" name="Text Box 57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1" name="Text Box 57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2" name="Text Box 57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3" name="Text Box 57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4" name="Text Box 574"/>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5" name="Text Box 57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6" name="Text Box 5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7" name="Text Box 57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8" name="Text Box 57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9" name="Text Box 57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90" name="Text Box 58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1" name="Text Box 58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2" name="Text Box 58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93" name="Text Box 58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4" name="Text Box 58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5" name="Text Box 58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96" name="Text Box 58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97" name="Text Box 58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8" name="Text Box 58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9" name="Text Box 58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00" name="Text Box 59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1" name="Text Box 59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2" name="Text Box 59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03" name="Text Box 59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4" name="Text Box 59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5" name="Text Box 59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06" name="Text Box 59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07" name="Text Box 59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8" name="Text Box 59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9" name="Text Box 59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10" name="Text Box 60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11" name="Text Box 60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12" name="Text Box 60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13" name="Text Box 60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14" name="Text Box 60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15" name="Text Box 60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16" name="Text Box 60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17" name="Text Box 60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18" name="Text Box 60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19" name="Text Box 60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20" name="Text Box 61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21" name="Text Box 61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22" name="Text Box 61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23" name="Text Box 61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24" name="Text Box 61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25" name="Text Box 61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26" name="Text Box 61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27" name="Text Box 61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28" name="Text Box 61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29" name="Text Box 61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30" name="Text Box 62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31" name="Text Box 62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32" name="Text Box 622"/>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33" name="Text Box 62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34" name="Text Box 62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35" name="Text Box 62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36" name="Text Box 62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37" name="Text Box 62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38" name="Text Box 62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39" name="Text Box 62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0" name="Text Box 63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1" name="Text Box 63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42" name="Text Box 632"/>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43" name="Text Box 63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4" name="Text Box 63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5" name="Text Box 63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46" name="Text Box 63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7" name="Text Box 63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8" name="Text Box 63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49" name="Text Box 63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0" name="Text Box 64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1" name="Text Box 64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52" name="Text Box 642"/>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3" name="Text Box 64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4" name="Text Box 64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55" name="Text Box 64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6" name="Text Box 64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7" name="Text Box 64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58" name="Text Box 64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9" name="Text Box 6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0" name="Text Box 65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1" name="Text Box 65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2" name="Text Box 652"/>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3" name="Text Box 65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4" name="Text Box 65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5" name="Text Box 65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6" name="Text Box 65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7" name="Text Box 65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8" name="Text Box 65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9" name="Text Box 65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0" name="Text Box 66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71" name="Text Box 66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2" name="Text Box 6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3" name="Text Box 66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74" name="Text Box 66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5" name="Text Box 6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6" name="Text Box 66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77" name="Text Box 66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8" name="Text Box 6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9" name="Text Box 66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0" name="Text Box 67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1" name="Text Box 67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2" name="Text Box 67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3" name="Text Box 67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4" name="Text Box 67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5" name="Text Box 67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6" name="Text Box 6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7" name="Text Box 67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8" name="Text Box 67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9" name="Text Box 67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90" name="Text Box 68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1" name="Text Box 68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2" name="Text Box 68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3" name="Text Box 68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4" name="Text Box 68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5" name="Text Box 68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6" name="Text Box 68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7" name="Text Box 68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8" name="Text Box 68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9" name="Text Box 68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0" name="Text Box 69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1" name="Text Box 69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2" name="Text Box 69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3" name="Text Box 69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4" name="Text Box 69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5" name="Text Box 69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6" name="Text Box 69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7" name="Text Box 69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8" name="Text Box 69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9" name="Text Box 69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10" name="Text Box 70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1" name="Text Box 70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2" name="Text Box 70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13" name="Text Box 70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4" name="Text Box 70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5" name="Text Box 70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16" name="Text Box 70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17" name="Text Box 70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8" name="Text Box 70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9" name="Text Box 70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0" name="Text Box 71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1" name="Text Box 71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2" name="Text Box 71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3" name="Text Box 71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4" name="Text Box 71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5" name="Text Box 71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6" name="Text Box 71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27" name="Text Box 71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8" name="Text Box 71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9" name="Text Box 71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30" name="Text Box 72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1" name="Text Box 72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2" name="Text Box 72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33" name="Text Box 72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34" name="Text Box 72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5" name="Text Box 72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6" name="Text Box 72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37" name="Text Box 72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8" name="Text Box 72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9" name="Text Box 72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0" name="Text Box 73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1" name="Text Box 73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2" name="Text Box 73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3" name="Text Box 73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44" name="Text Box 73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5" name="Text Box 73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6" name="Text Box 73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47" name="Text Box 73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8" name="Text Box 73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9" name="Text Box 73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0" name="Text Box 74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1" name="Text Box 74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2" name="Text Box 74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3" name="Text Box 74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4" name="Text Box 74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5" name="Text Box 74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6" name="Text Box 74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7" name="Text Box 74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8" name="Text Box 74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9" name="Text Box 7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60" name="Text Box 75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1" name="Text Box 75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2" name="Text Box 7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63" name="Text Box 75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4" name="Text Box 75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5" name="Text Box 75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66" name="Text Box 75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7" name="Text Box 75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8" name="Text Box 75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69" name="Text Box 75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70" name="Text Box 76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1" name="Text Box 76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2" name="Text Box 7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73" name="Text Box 76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4" name="Text Box 76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5" name="Text Box 7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76" name="Text Box 76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7" name="Text Box 76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8" name="Text Box 7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79" name="Text Box 76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0" name="Text Box 77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1" name="Text Box 77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2" name="Text Box 772"/>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3" name="Text Box 77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4" name="Text Box 77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5" name="Text Box 77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6" name="Text Box 7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7" name="Text Box 77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8" name="Text Box 77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9" name="Text Box 77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0" name="Text Box 78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1" name="Text Box 78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92" name="Text Box 782"/>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3" name="Text Box 78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4" name="Text Box 78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95" name="Text Box 78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6" name="Text Box 78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7" name="Text Box 78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98" name="Text Box 78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9" name="Text Box 78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0" name="Text Box 79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01" name="Text Box 79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2" name="Text Box 79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3" name="Text Box 79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04" name="Text Box 79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5" name="Text Box 79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6" name="Text Box 79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07" name="Text Box 79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08" name="Text Box 79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9" name="Text Box 79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0" name="Text Box 80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1" name="Text Box 80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2" name="Text Box 80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3" name="Text Box 80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4" name="Text Box 80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5" name="Text Box 80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6" name="Text Box 80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7" name="Text Box 80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8" name="Text Box 80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9" name="Text Box 80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20" name="Text Box 81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1" name="Text Box 81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2" name="Text Box 81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23" name="Text Box 81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4" name="Text Box 81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5" name="Text Box 81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26" name="Text Box 81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27" name="Text Box 81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8" name="Text Box 81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9" name="Text Box 81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30" name="Text Box 82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31" name="Text Box 82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32" name="Text Box 82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33" name="Text Box 82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34" name="Text Box 82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35" name="Text Box 82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36" name="Text Box 82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37" name="Text Box 82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38" name="Text Box 82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39" name="Text Box 82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40" name="Text Box 83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41" name="Text Box 83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42" name="Text Box 832"/>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43" name="Text Box 83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44" name="Text Box 83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45" name="Text Box 83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46" name="Text Box 83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47" name="Text Box 83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48" name="Text Box 83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49" name="Text Box 83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50" name="Text Box 84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51" name="Text Box 84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52" name="Text Box 842"/>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53" name="Text Box 84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54" name="Text Box 84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55" name="Text Box 84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56" name="Text Box 84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57" name="Text Box 84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58" name="Text Box 84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59" name="Text Box 8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60" name="Text Box 85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61" name="Text Box 85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62" name="Text Box 8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63" name="Text Box 85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64" name="Text Box 854"/>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65" name="Text Box 85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66" name="Text Box 85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67" name="Text Box 85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68" name="Text Box 85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69" name="Text Box 85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70" name="Text Box 86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71" name="Text Box 86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72" name="Text Box 8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73" name="Text Box 86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74" name="Text Box 864"/>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75" name="Text Box 8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76" name="Text Box 86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77" name="Text Box 86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78" name="Text Box 8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79" name="Text Box 86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80" name="Text Box 87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81" name="Text Box 10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82" name="Text Box 10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1383" name="Text Box 130"/>
        <xdr:cNvSpPr txBox="1">
          <a:spLocks noChangeArrowheads="1"/>
        </xdr:cNvSpPr>
      </xdr:nvSpPr>
      <xdr:spPr bwMode="auto">
        <a:xfrm>
          <a:off x="1504950" y="5829300"/>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84" name="Text Box 13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85" name="Text Box 13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86" name="Text Box 13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87" name="Text Box 13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88" name="Text Box 13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89" name="Text Box 13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90" name="Text Box 13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91" name="Text Box 13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92" name="Text Box 13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93" name="Text Box 14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94" name="Text Box 14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95" name="Text Box 14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96" name="Text Box 14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97" name="Text Box 14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98" name="Text Box 14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99" name="Text Box 14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00" name="Text Box 14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01" name="Text Box 14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02" name="Text Box 1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03" name="Text Box 15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04" name="Text Box 15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05" name="Text Box 1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06" name="Text Box 15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07" name="Text Box 15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08" name="Text Box 15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09" name="Text Box 15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10" name="Text Box 15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11" name="Text Box 15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12" name="Text Box 15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13" name="Text Box 16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14" name="Text Box 16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15" name="Text Box 162"/>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16" name="Text Box 16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17" name="Text Box 16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18" name="Text Box 1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419" name="Text Box 16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20" name="Text Box 16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21" name="Text Box 1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22" name="Text Box 16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23" name="Text Box 17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24" name="Text Box 17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425" name="Text Box 172"/>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26" name="Text Box 17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27" name="Text Box 17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28" name="Text Box 17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29" name="Text Box 1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30" name="Text Box 17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431" name="Text Box 17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32" name="Text Box 17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33" name="Text Box 18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434" name="Text Box 20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435" name="Text Box 20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36" name="Text Box 21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37" name="Text Box 21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438" name="Text Box 212"/>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39" name="Text Box 21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40" name="Text Box 21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441" name="Text Box 215"/>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42" name="Text Box 21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43" name="Text Box 21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444" name="Text Box 21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45" name="Text Box 21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46" name="Text Box 22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47" name="Text Box 22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48" name="Text Box 22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49" name="Text Box 22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50" name="Text Box 22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51" name="Text Box 22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52" name="Text Box 22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53" name="Text Box 22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54" name="Text Box 22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55" name="Text Box 22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56" name="Text Box 23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57" name="Text Box 23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58" name="Text Box 23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59" name="Text Box 23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60" name="Text Box 23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61" name="Text Box 23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62" name="Text Box 23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63" name="Text Box 23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464" name="Text Box 23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65" name="Text Box 23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66" name="Text Box 24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467" name="Text Box 24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68" name="Text Box 24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69" name="Text Box 24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470" name="Text Box 24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71" name="Text Box 24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72" name="Text Box 24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473" name="Text Box 24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74" name="Text Box 24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75" name="Text Box 2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76" name="Text Box 25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77" name="Text Box 25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78" name="Text Box 2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79" name="Text Box 25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80" name="Text Box 25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81" name="Text Box 25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82" name="Text Box 25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83" name="Text Box 25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84" name="Text Box 25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85" name="Text Box 25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86" name="Text Box 26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87" name="Text Box 26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88" name="Text Box 2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89" name="Text Box 26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90" name="Text Box 26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91" name="Text Box 2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92" name="Text Box 26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93" name="Text Box 26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94" name="Text Box 26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95" name="Text Box 26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96" name="Text Box 27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497" name="Text Box 27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98" name="Text Box 27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499" name="Text Box 27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00" name="Text Box 27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01" name="Text Box 27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02" name="Text Box 2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03" name="Text Box 27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504" name="Text Box 27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05" name="Text Box 27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06" name="Text Box 28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507" name="Text Box 28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08" name="Text Box 28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09" name="Text Box 28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510" name="Text Box 284"/>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11" name="Text Box 28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12" name="Text Box 28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513" name="Text Box 28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14" name="Text Box 28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15" name="Text Box 28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516" name="Text Box 29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17" name="Text Box 29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18" name="Text Box 29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519" name="Text Box 29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20" name="Text Box 29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21" name="Text Box 29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522" name="Text Box 29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523" name="Text Box 29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24" name="Text Box 29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25" name="Text Box 29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526" name="Text Box 30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27" name="Text Box 30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28" name="Text Box 30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529" name="Text Box 30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30" name="Text Box 30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31" name="Text Box 30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532" name="Text Box 30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33" name="Text Box 30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34" name="Text Box 30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35" name="Text Box 33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36" name="Text Box 33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37" name="Text Box 33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38" name="Text Box 33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39" name="Text Box 34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40" name="Text Box 34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41" name="Text Box 34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42" name="Text Box 34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43" name="Text Box 34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44" name="Text Box 34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45" name="Text Box 37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46" name="Text Box 37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47" name="Text Box 37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48" name="Text Box 3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49" name="Text Box 37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50" name="Text Box 37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51" name="Text Box 37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52" name="Text Box 38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53" name="Text Box 38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54" name="Text Box 38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55" name="Text Box 41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556" name="Text Box 41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57" name="Text Box 41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58" name="Text Box 41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559" name="Text Box 414"/>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60" name="Text Box 41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61" name="Text Box 41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562" name="Text Box 41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63" name="Text Box 41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64" name="Text Box 41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565" name="Text Box 44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66" name="Text Box 44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67" name="Text Box 4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68" name="Text Box 45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69" name="Text Box 45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70" name="Text Box 4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71" name="Text Box 45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72" name="Text Box 45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73" name="Text Box 45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74" name="Text Box 45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75" name="Text Box 45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76" name="Text Box 45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77" name="Text Box 45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78" name="Text Box 46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79" name="Text Box 46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80" name="Text Box 4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81" name="Text Box 46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82" name="Text Box 46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83" name="Text Box 4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84" name="Text Box 46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85" name="Text Box 46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86" name="Text Box 4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87" name="Text Box 46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88" name="Text Box 47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89" name="Text Box 47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90" name="Text Box 47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91" name="Text Box 47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92" name="Text Box 47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93" name="Text Box 47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594" name="Text Box 47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95" name="Text Box 47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96" name="Text Box 47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597" name="Text Box 479"/>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98" name="Text Box 48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599" name="Text Box 48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00" name="Text Box 482"/>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01" name="Text Box 48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02" name="Text Box 48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03" name="Text Box 48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04" name="Text Box 48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05" name="Text Box 48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06" name="Text Box 48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07" name="Text Box 489"/>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08" name="Text Box 49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09" name="Text Box 49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10" name="Text Box 492"/>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11" name="Text Box 49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12" name="Text Box 49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13" name="Text Box 49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14" name="Text Box 49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15" name="Text Box 49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16" name="Text Box 49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17" name="Text Box 499"/>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18" name="Text Box 50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19" name="Text Box 50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20" name="Text Box 502"/>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21" name="Text Box 50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22" name="Text Box 50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23" name="Text Box 50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24" name="Text Box 50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25" name="Text Box 50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26" name="Text Box 50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27" name="Text Box 50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28" name="Text Box 51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29" name="Text Box 51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30" name="Text Box 51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31" name="Text Box 51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32" name="Text Box 51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33" name="Text Box 515"/>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34" name="Text Box 51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35" name="Text Box 51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36" name="Text Box 51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37" name="Text Box 51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38" name="Text Box 52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39" name="Text Box 52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40" name="Text Box 52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41" name="Text Box 52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42" name="Text Box 52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43" name="Text Box 525"/>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44" name="Text Box 52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45" name="Text Box 52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46" name="Text Box 52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47" name="Text Box 52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48" name="Text Box 53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49" name="Text Box 53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50" name="Text Box 53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51" name="Text Box 53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652" name="Text Box 53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53" name="Text Box 53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54" name="Text Box 53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55" name="Text Box 53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56" name="Text Box 53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57" name="Text Box 53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58" name="Text Box 54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59" name="Text Box 54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60" name="Text Box 54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61" name="Text Box 54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62" name="Text Box 54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63" name="Text Box 54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64" name="Text Box 54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65" name="Text Box 54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66" name="Text Box 54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67" name="Text Box 5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68" name="Text Box 55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69" name="Text Box 55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70" name="Text Box 5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71" name="Text Box 55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72" name="Text Box 55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73" name="Text Box 55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74" name="Text Box 55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75" name="Text Box 55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76" name="Text Box 55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77" name="Text Box 55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78" name="Text Box 56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79" name="Text Box 56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80" name="Text Box 5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81" name="Text Box 56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82" name="Text Box 56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83" name="Text Box 5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84" name="Text Box 56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85" name="Text Box 56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86" name="Text Box 5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87" name="Text Box 56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688" name="Text Box 57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89" name="Text Box 57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90" name="Text Box 57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91" name="Text Box 57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92" name="Text Box 574"/>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93" name="Text Box 57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94" name="Text Box 5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95" name="Text Box 57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96" name="Text Box 57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97" name="Text Box 57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698" name="Text Box 58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699" name="Text Box 58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00" name="Text Box 58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01" name="Text Box 58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02" name="Text Box 58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03" name="Text Box 58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04" name="Text Box 58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05" name="Text Box 58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06" name="Text Box 58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07" name="Text Box 58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08" name="Text Box 59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09" name="Text Box 59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10" name="Text Box 59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11" name="Text Box 59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12" name="Text Box 59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13" name="Text Box 59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14" name="Text Box 59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15" name="Text Box 59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16" name="Text Box 59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17" name="Text Box 59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18" name="Text Box 60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19" name="Text Box 60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20" name="Text Box 60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21" name="Text Box 60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22" name="Text Box 60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23" name="Text Box 60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24" name="Text Box 60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25" name="Text Box 60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26" name="Text Box 60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27" name="Text Box 60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28" name="Text Box 61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29" name="Text Box 61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30" name="Text Box 61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31" name="Text Box 61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32" name="Text Box 61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33" name="Text Box 61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34" name="Text Box 61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35" name="Text Box 61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36" name="Text Box 61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37" name="Text Box 61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38" name="Text Box 62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39" name="Text Box 62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40" name="Text Box 622"/>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41" name="Text Box 62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42" name="Text Box 62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43" name="Text Box 62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44" name="Text Box 62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45" name="Text Box 62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46" name="Text Box 62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47" name="Text Box 62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48" name="Text Box 63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49" name="Text Box 63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50" name="Text Box 632"/>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51" name="Text Box 63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52" name="Text Box 63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53" name="Text Box 63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54" name="Text Box 63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55" name="Text Box 63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56" name="Text Box 63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57" name="Text Box 63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58" name="Text Box 64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59" name="Text Box 64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60" name="Text Box 642"/>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61" name="Text Box 64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62" name="Text Box 64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63" name="Text Box 64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64" name="Text Box 64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65" name="Text Box 64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66" name="Text Box 64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67" name="Text Box 6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68" name="Text Box 65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69" name="Text Box 65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70" name="Text Box 652"/>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71" name="Text Box 65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72" name="Text Box 65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73" name="Text Box 65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74" name="Text Box 65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75" name="Text Box 65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76" name="Text Box 65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77" name="Text Box 65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78" name="Text Box 66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779" name="Text Box 66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80" name="Text Box 6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81" name="Text Box 66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82" name="Text Box 66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83" name="Text Box 6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84" name="Text Box 66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85" name="Text Box 66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86" name="Text Box 6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87" name="Text Box 66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88" name="Text Box 67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89" name="Text Box 67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90" name="Text Box 67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91" name="Text Box 67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92" name="Text Box 67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93" name="Text Box 67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94" name="Text Box 6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95" name="Text Box 67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96" name="Text Box 67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97" name="Text Box 67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798" name="Text Box 68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799" name="Text Box 68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00" name="Text Box 68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01" name="Text Box 68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02" name="Text Box 68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03" name="Text Box 68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04" name="Text Box 68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05" name="Text Box 68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06" name="Text Box 68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07" name="Text Box 68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08" name="Text Box 69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09" name="Text Box 69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10" name="Text Box 69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11" name="Text Box 69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12" name="Text Box 69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13" name="Text Box 69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14" name="Text Box 69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15" name="Text Box 69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16" name="Text Box 69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17" name="Text Box 69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818" name="Text Box 70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19" name="Text Box 70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20" name="Text Box 70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821" name="Text Box 70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22" name="Text Box 70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23" name="Text Box 70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824" name="Text Box 70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825" name="Text Box 70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26" name="Text Box 70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27" name="Text Box 70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828" name="Text Box 71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29" name="Text Box 71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30" name="Text Box 71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831" name="Text Box 71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32" name="Text Box 71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33" name="Text Box 71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834" name="Text Box 71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835" name="Text Box 71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36" name="Text Box 71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37" name="Text Box 71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838" name="Text Box 72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39" name="Text Box 72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40" name="Text Box 72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841" name="Text Box 72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842" name="Text Box 72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43" name="Text Box 72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44" name="Text Box 72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845" name="Text Box 72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46" name="Text Box 72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47" name="Text Box 72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848" name="Text Box 73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49" name="Text Box 73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50" name="Text Box 73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851" name="Text Box 73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52" name="Text Box 73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53" name="Text Box 73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54" name="Text Box 73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55" name="Text Box 73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56" name="Text Box 73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57" name="Text Box 73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58" name="Text Box 74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59" name="Text Box 74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60" name="Text Box 74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61" name="Text Box 74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62" name="Text Box 74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63" name="Text Box 74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64" name="Text Box 74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65" name="Text Box 74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66" name="Text Box 74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67" name="Text Box 7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68" name="Text Box 75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69" name="Text Box 75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70" name="Text Box 7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871" name="Text Box 75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72" name="Text Box 75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73" name="Text Box 75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874" name="Text Box 75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75" name="Text Box 75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76" name="Text Box 75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877" name="Text Box 75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878" name="Text Box 76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79" name="Text Box 76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80" name="Text Box 7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881" name="Text Box 76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82" name="Text Box 76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83" name="Text Box 7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884" name="Text Box 76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85" name="Text Box 76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86" name="Text Box 7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887" name="Text Box 76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88" name="Text Box 77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89" name="Text Box 77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90" name="Text Box 772"/>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91" name="Text Box 77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92" name="Text Box 77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93" name="Text Box 77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94" name="Text Box 7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95" name="Text Box 77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96" name="Text Box 77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897" name="Text Box 77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98" name="Text Box 78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899" name="Text Box 78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900" name="Text Box 782"/>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01" name="Text Box 78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02" name="Text Box 78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903" name="Text Box 78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04" name="Text Box 78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05" name="Text Box 78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906" name="Text Box 78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07" name="Text Box 78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08" name="Text Box 79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909" name="Text Box 79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10" name="Text Box 79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11" name="Text Box 79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912" name="Text Box 79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13" name="Text Box 79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14" name="Text Box 79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915" name="Text Box 79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916" name="Text Box 79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17" name="Text Box 79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18" name="Text Box 80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919" name="Text Box 80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20" name="Text Box 80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21" name="Text Box 80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922" name="Text Box 80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23" name="Text Box 80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24" name="Text Box 80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925" name="Text Box 80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26" name="Text Box 80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27" name="Text Box 80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28" name="Text Box 81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29" name="Text Box 81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30" name="Text Box 81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31" name="Text Box 81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32" name="Text Box 81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33" name="Text Box 81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34" name="Text Box 81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35" name="Text Box 81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36" name="Text Box 81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37" name="Text Box 81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38" name="Text Box 82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39" name="Text Box 82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40" name="Text Box 82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41" name="Text Box 82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42" name="Text Box 82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43" name="Text Box 82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44" name="Text Box 82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45" name="Text Box 82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46" name="Text Box 82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947" name="Text Box 82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48" name="Text Box 83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49" name="Text Box 83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950" name="Text Box 832"/>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51" name="Text Box 83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52" name="Text Box 83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953" name="Text Box 83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954" name="Text Box 83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55" name="Text Box 83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56" name="Text Box 83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957" name="Text Box 83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58" name="Text Box 84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59" name="Text Box 84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960" name="Text Box 842"/>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61" name="Text Box 84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62" name="Text Box 84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963" name="Text Box 84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64" name="Text Box 84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65" name="Text Box 84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966" name="Text Box 84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67" name="Text Box 8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68" name="Text Box 85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969" name="Text Box 85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70" name="Text Box 8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71" name="Text Box 85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972" name="Text Box 854"/>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973" name="Text Box 85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74" name="Text Box 85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75" name="Text Box 85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976" name="Text Box 85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77" name="Text Box 85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78" name="Text Box 86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979" name="Text Box 86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80" name="Text Box 8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81" name="Text Box 86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982" name="Text Box 864"/>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83" name="Text Box 8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84" name="Text Box 86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985" name="Text Box 86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86" name="Text Box 8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87" name="Text Box 86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88" name="Text Box 87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89" name="Text Box 1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90" name="Text Box 1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218410</xdr:colOff>
      <xdr:row>7</xdr:row>
      <xdr:rowOff>0</xdr:rowOff>
    </xdr:from>
    <xdr:ext cx="0" cy="162205"/>
    <xdr:sp macro="" textlink="">
      <xdr:nvSpPr>
        <xdr:cNvPr id="1991" name="Text Box 130"/>
        <xdr:cNvSpPr txBox="1">
          <a:spLocks noChangeArrowheads="1"/>
        </xdr:cNvSpPr>
      </xdr:nvSpPr>
      <xdr:spPr bwMode="auto">
        <a:xfrm>
          <a:off x="1228060" y="4137394"/>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92" name="Text Box 13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93" name="Text Box 1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94" name="Text Box 1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95" name="Text Box 13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96" name="Text Box 1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97" name="Text Box 1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998" name="Text Box 13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999" name="Text Box 1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00" name="Text Box 1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001" name="Text Box 14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02" name="Text Box 1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03" name="Text Box 1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004" name="Text Box 14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05" name="Text Box 1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06" name="Text Box 1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007" name="Text Box 14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08" name="Text Box 1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09" name="Text Box 1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10" name="Text Box 1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11" name="Text Box 1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12" name="Text Box 1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13" name="Text Box 1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14" name="Text Box 15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15" name="Text Box 1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16" name="Text Box 1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17" name="Text Box 15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18" name="Text Box 1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19" name="Text Box 1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20" name="Text Box 15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21" name="Text Box 1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22" name="Text Box 1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23" name="Text Box 16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24" name="Text Box 16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25" name="Text Box 1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26" name="Text Box 1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27" name="Text Box 16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28" name="Text Box 16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29" name="Text Box 1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30" name="Text Box 16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31" name="Text Box 1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32" name="Text Box 1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33" name="Text Box 17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34" name="Text Box 1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35" name="Text Box 1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36" name="Text Box 17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37" name="Text Box 1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38" name="Text Box 1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039" name="Text Box 17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40" name="Text Box 1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41" name="Text Box 1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042" name="Text Box 20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043" name="Text Box 20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44" name="Text Box 21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45" name="Text Box 2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046" name="Text Box 21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47" name="Text Box 2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48" name="Text Box 2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049" name="Text Box 21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50" name="Text Box 2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51" name="Text Box 2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052" name="Text Box 21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53" name="Text Box 2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54" name="Text Box 2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55" name="Text Box 22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56" name="Text Box 2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57" name="Text Box 22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58" name="Text Box 22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59" name="Text Box 2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60" name="Text Box 2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61" name="Text Box 22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62" name="Text Box 22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63" name="Text Box 2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64" name="Text Box 2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65" name="Text Box 23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66" name="Text Box 2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67" name="Text Box 2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68" name="Text Box 23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69" name="Text Box 2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70" name="Text Box 2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71" name="Text Box 2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072" name="Text Box 23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73" name="Text Box 2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74" name="Text Box 2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075" name="Text Box 24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76" name="Text Box 2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77" name="Text Box 2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078" name="Text Box 24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79" name="Text Box 2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80" name="Text Box 2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081" name="Text Box 24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82" name="Text Box 24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83" name="Text Box 2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84" name="Text Box 2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85" name="Text Box 25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86" name="Text Box 2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87" name="Text Box 2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88" name="Text Box 25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89" name="Text Box 2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90" name="Text Box 2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91" name="Text Box 2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92" name="Text Box 25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93" name="Text Box 2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94" name="Text Box 2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95" name="Text Box 26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96" name="Text Box 2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97" name="Text Box 2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098" name="Text Box 26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099" name="Text Box 2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00" name="Text Box 2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01" name="Text Box 2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02" name="Text Box 26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03" name="Text Box 2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04" name="Text Box 2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05" name="Text Box 27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06" name="Text Box 2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07" name="Text Box 2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08" name="Text Box 27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09" name="Text Box 2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10" name="Text Box 2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11" name="Text Box 27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12" name="Text Box 27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13" name="Text Box 2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14" name="Text Box 2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15" name="Text Box 28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16" name="Text Box 2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17" name="Text Box 2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18" name="Text Box 28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19" name="Text Box 2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20" name="Text Box 28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21" name="Text Box 28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22" name="Text Box 2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23" name="Text Box 2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24" name="Text Box 29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25" name="Text Box 2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26" name="Text Box 2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27" name="Text Box 29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28" name="Text Box 2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29" name="Text Box 2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30" name="Text Box 2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31" name="Text Box 29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32" name="Text Box 2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33" name="Text Box 2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34" name="Text Box 3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35" name="Text Box 3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36" name="Text Box 3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37" name="Text Box 3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38" name="Text Box 3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39" name="Text Box 3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40" name="Text Box 3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41" name="Text Box 30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42" name="Text Box 3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43" name="Text Box 33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44" name="Text Box 3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45" name="Text Box 3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46" name="Text Box 3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47" name="Text Box 34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48" name="Text Box 3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49" name="Text Box 3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50" name="Text Box 34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51" name="Text Box 3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52" name="Text Box 3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53" name="Text Box 37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54" name="Text Box 37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55" name="Text Box 3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56" name="Text Box 3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57" name="Text Box 37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58" name="Text Box 3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59" name="Text Box 3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60" name="Text Box 38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61" name="Text Box 3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62" name="Text Box 3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63" name="Text Box 41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64" name="Text Box 41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65" name="Text Box 4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66" name="Text Box 4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67" name="Text Box 41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68" name="Text Box 4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69" name="Text Box 4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70" name="Text Box 41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71" name="Text Box 4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72" name="Text Box 4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173" name="Text Box 44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74" name="Text Box 4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75" name="Text Box 4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76" name="Text Box 4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77" name="Text Box 4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78" name="Text Box 4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79" name="Text Box 45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80" name="Text Box 4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81" name="Text Box 4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82" name="Text Box 45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83" name="Text Box 4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84" name="Text Box 4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85" name="Text Box 4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86" name="Text Box 46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87" name="Text Box 4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88" name="Text Box 4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89" name="Text Box 46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90" name="Text Box 4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91" name="Text Box 4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92" name="Text Box 46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93" name="Text Box 4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94" name="Text Box 4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95" name="Text Box 4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96" name="Text Box 47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97" name="Text Box 4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198" name="Text Box 4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199" name="Text Box 47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00" name="Text Box 4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01" name="Text Box 4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02" name="Text Box 47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03" name="Text Box 4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04" name="Text Box 4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205" name="Text Box 47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06" name="Text Box 4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07" name="Text Box 4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208" name="Text Box 48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09" name="Text Box 4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10" name="Text Box 4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211" name="Text Box 48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212" name="Text Box 48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13" name="Text Box 4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14" name="Text Box 4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215" name="Text Box 48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16" name="Text Box 49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17" name="Text Box 4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218" name="Text Box 49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19" name="Text Box 49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20" name="Text Box 4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221" name="Text Box 49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222" name="Text Box 4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23" name="Text Box 49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24" name="Text Box 4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225" name="Text Box 49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26" name="Text Box 50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27" name="Text Box 5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228" name="Text Box 50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29" name="Text Box 50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30" name="Text Box 5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231" name="Text Box 50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32" name="Text Box 50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33" name="Text Box 50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34" name="Text Box 50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35" name="Text Box 5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36" name="Text Box 51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37" name="Text Box 51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38" name="Text Box 5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39" name="Text Box 5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40" name="Text Box 51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41" name="Text Box 51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42" name="Text Box 5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43" name="Text Box 5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44" name="Text Box 51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45" name="Text Box 5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46" name="Text Box 5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47" name="Text Box 52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48" name="Text Box 5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49" name="Text Box 52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50" name="Text Box 52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51" name="Text Box 52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52" name="Text Box 5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53" name="Text Box 5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54" name="Text Box 52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55" name="Text Box 5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56" name="Text Box 5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57" name="Text Box 53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58" name="Text Box 5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59" name="Text Box 5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260" name="Text Box 53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61" name="Text Box 53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62" name="Text Box 5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63" name="Text Box 5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64" name="Text Box 53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65" name="Text Box 5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66" name="Text Box 5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67" name="Text Box 54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68" name="Text Box 5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69" name="Text Box 5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70" name="Text Box 54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71" name="Text Box 5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72" name="Text Box 5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73" name="Text Box 5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74" name="Text Box 5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75" name="Text Box 5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76" name="Text Box 5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77" name="Text Box 55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78" name="Text Box 5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79" name="Text Box 5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80" name="Text Box 55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81" name="Text Box 5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82" name="Text Box 5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83" name="Text Box 5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84" name="Text Box 5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85" name="Text Box 5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86" name="Text Box 56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87" name="Text Box 56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88" name="Text Box 5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89" name="Text Box 5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90" name="Text Box 56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91" name="Text Box 5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92" name="Text Box 5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93" name="Text Box 5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94" name="Text Box 5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95" name="Text Box 5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296" name="Text Box 57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297" name="Text Box 57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98" name="Text Box 5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299" name="Text Box 5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00" name="Text Box 57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01" name="Text Box 5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02" name="Text Box 5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03" name="Text Box 57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04" name="Text Box 5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05" name="Text Box 5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06" name="Text Box 58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07" name="Text Box 5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08" name="Text Box 5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09" name="Text Box 58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10" name="Text Box 5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11" name="Text Box 5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12" name="Text Box 58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13" name="Text Box 58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14" name="Text Box 5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15" name="Text Box 5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16" name="Text Box 59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17" name="Text Box 5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18" name="Text Box 5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19" name="Text Box 59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20" name="Text Box 5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21" name="Text Box 5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22" name="Text Box 5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23" name="Text Box 59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24" name="Text Box 5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25" name="Text Box 5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26" name="Text Box 6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27" name="Text Box 6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28" name="Text Box 6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29" name="Text Box 6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30" name="Text Box 6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31" name="Text Box 6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32" name="Text Box 6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33" name="Text Box 60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34" name="Text Box 6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35" name="Text Box 6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36" name="Text Box 61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37" name="Text Box 6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38" name="Text Box 6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39" name="Text Box 61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40" name="Text Box 6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41" name="Text Box 6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42" name="Text Box 61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43" name="Text Box 6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44" name="Text Box 6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45" name="Text Box 61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46" name="Text Box 6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47" name="Text Box 6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48" name="Text Box 62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49" name="Text Box 6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50" name="Text Box 62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51" name="Text Box 6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52" name="Text Box 62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53" name="Text Box 6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54" name="Text Box 6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55" name="Text Box 62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56" name="Text Box 6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57" name="Text Box 6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58" name="Text Box 63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59" name="Text Box 63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60" name="Text Box 63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61" name="Text Box 6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62" name="Text Box 63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63" name="Text Box 6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64" name="Text Box 6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65" name="Text Box 63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66" name="Text Box 6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67" name="Text Box 6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68" name="Text Box 64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69" name="Text Box 6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70" name="Text Box 6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71" name="Text Box 64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72" name="Text Box 6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73" name="Text Box 64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74" name="Text Box 64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75" name="Text Box 6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76" name="Text Box 6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77" name="Text Box 65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78" name="Text Box 65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79" name="Text Box 6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80" name="Text Box 6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81" name="Text Box 65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82" name="Text Box 6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83" name="Text Box 6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84" name="Text Box 65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85" name="Text Box 6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86" name="Text Box 6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387" name="Text Box 66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88" name="Text Box 6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89" name="Text Box 6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90" name="Text Box 66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91" name="Text Box 6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92" name="Text Box 6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93" name="Text Box 66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94" name="Text Box 6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95" name="Text Box 6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96" name="Text Box 67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397" name="Text Box 67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98" name="Text Box 6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399" name="Text Box 6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400" name="Text Box 67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01" name="Text Box 6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02" name="Text Box 6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403" name="Text Box 67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04" name="Text Box 6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05" name="Text Box 6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406" name="Text Box 68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07" name="Text Box 6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08" name="Text Box 6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409" name="Text Box 68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10" name="Text Box 6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11" name="Text Box 6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412" name="Text Box 68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13" name="Text Box 6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14" name="Text Box 6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415" name="Text Box 68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416" name="Text Box 69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17" name="Text Box 6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18" name="Text Box 6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419" name="Text Box 69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20" name="Text Box 6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21" name="Text Box 6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422" name="Text Box 69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23" name="Text Box 69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24" name="Text Box 6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425" name="Text Box 69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426" name="Text Box 7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27" name="Text Box 7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28" name="Text Box 7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429" name="Text Box 7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30" name="Text Box 7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31" name="Text Box 7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432" name="Text Box 7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433" name="Text Box 70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34" name="Text Box 7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35" name="Text Box 7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436" name="Text Box 71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37" name="Text Box 7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38" name="Text Box 7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439" name="Text Box 71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40" name="Text Box 7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41" name="Text Box 7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442" name="Text Box 71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443" name="Text Box 71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44" name="Text Box 7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45" name="Text Box 7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446" name="Text Box 72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47" name="Text Box 7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48" name="Text Box 7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449" name="Text Box 7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450" name="Text Box 72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51" name="Text Box 7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52" name="Text Box 7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453" name="Text Box 72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54" name="Text Box 7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55" name="Text Box 7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456" name="Text Box 73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57" name="Text Box 7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58" name="Text Box 7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459" name="Text Box 73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460" name="Text Box 73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61" name="Text Box 7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62" name="Text Box 7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463" name="Text Box 7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64" name="Text Box 7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65" name="Text Box 7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466" name="Text Box 74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467" name="Text Box 74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68" name="Text Box 7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69" name="Text Box 7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470" name="Text Box 74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71" name="Text Box 7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72" name="Text Box 7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473" name="Text Box 7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74" name="Text Box 7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75" name="Text Box 7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476" name="Text Box 7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77" name="Text Box 7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78" name="Text Box 7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479" name="Text Box 75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80" name="Text Box 7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81" name="Text Box 7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482" name="Text Box 75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83" name="Text Box 7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84" name="Text Box 7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485" name="Text Box 75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486" name="Text Box 76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87" name="Text Box 7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88" name="Text Box 7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489" name="Text Box 76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90" name="Text Box 7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91" name="Text Box 7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492" name="Text Box 76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93" name="Text Box 76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94" name="Text Box 7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495" name="Text Box 76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96" name="Text Box 7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97" name="Text Box 7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498" name="Text Box 77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499" name="Text Box 7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00" name="Text Box 7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01" name="Text Box 77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02" name="Text Box 7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03" name="Text Box 7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04" name="Text Box 77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05" name="Text Box 77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06" name="Text Box 7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07" name="Text Box 7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08" name="Text Box 78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09" name="Text Box 7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10" name="Text Box 7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11" name="Text Box 78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12" name="Text Box 78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13" name="Text Box 7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14" name="Text Box 78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15" name="Text Box 7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16" name="Text Box 79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17" name="Text Box 79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18" name="Text Box 7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19" name="Text Box 79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20" name="Text Box 79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21" name="Text Box 7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22" name="Text Box 79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23" name="Text Box 79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24" name="Text Box 79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25" name="Text Box 7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26" name="Text Box 80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27" name="Text Box 80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28" name="Text Box 8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29" name="Text Box 80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30" name="Text Box 80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31" name="Text Box 8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32" name="Text Box 80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33" name="Text Box 80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34" name="Text Box 8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35" name="Text Box 8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536" name="Text Box 81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37" name="Text Box 8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38" name="Text Box 8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539" name="Text Box 81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40" name="Text Box 8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41" name="Text Box 8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542" name="Text Box 81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543" name="Text Box 81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44" name="Text Box 8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45" name="Text Box 8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546" name="Text Box 82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47" name="Text Box 8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48" name="Text Box 8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549" name="Text Box 8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50" name="Text Box 82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51" name="Text Box 8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552" name="Text Box 82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53" name="Text Box 8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54" name="Text Box 8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55" name="Text Box 82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56" name="Text Box 8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57" name="Text Box 8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58" name="Text Box 83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59" name="Text Box 8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60" name="Text Box 83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61" name="Text Box 83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62" name="Text Box 83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63" name="Text Box 8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64" name="Text Box 8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65" name="Text Box 83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66" name="Text Box 8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67" name="Text Box 8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68" name="Text Box 84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69" name="Text Box 8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70" name="Text Box 8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571" name="Text Box 84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72" name="Text Box 8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73" name="Text Box 84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574" name="Text Box 84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75" name="Text Box 8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76" name="Text Box 8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577" name="Text Box 85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78" name="Text Box 8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79" name="Text Box 8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580" name="Text Box 85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581" name="Text Box 85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82" name="Text Box 8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83" name="Text Box 8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584" name="Text Box 85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85" name="Text Box 8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86" name="Text Box 8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587" name="Text Box 86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88" name="Text Box 8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89" name="Text Box 8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590" name="Text Box 86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91" name="Text Box 8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92" name="Text Box 8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593" name="Text Box 86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94" name="Text Box 8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95" name="Text Box 8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96" name="Text Box 8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97" name="Text Box 1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598" name="Text Box 1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2599" name="Text Box 130"/>
        <xdr:cNvSpPr txBox="1">
          <a:spLocks noChangeArrowheads="1"/>
        </xdr:cNvSpPr>
      </xdr:nvSpPr>
      <xdr:spPr bwMode="auto">
        <a:xfrm>
          <a:off x="1504950" y="9725025"/>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600" name="Text Box 13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01" name="Text Box 1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02" name="Text Box 1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603" name="Text Box 13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04" name="Text Box 1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05" name="Text Box 1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606" name="Text Box 13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07" name="Text Box 1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08" name="Text Box 1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609" name="Text Box 14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10" name="Text Box 1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11" name="Text Box 1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612" name="Text Box 14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13" name="Text Box 1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14" name="Text Box 1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615" name="Text Box 14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16" name="Text Box 1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17" name="Text Box 1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18" name="Text Box 1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19" name="Text Box 1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20" name="Text Box 1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21" name="Text Box 1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22" name="Text Box 15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23" name="Text Box 1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24" name="Text Box 1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25" name="Text Box 15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26" name="Text Box 1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27" name="Text Box 1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28" name="Text Box 15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29" name="Text Box 1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30" name="Text Box 1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31" name="Text Box 16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32" name="Text Box 16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33" name="Text Box 1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34" name="Text Box 1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635" name="Text Box 16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36" name="Text Box 16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37" name="Text Box 1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38" name="Text Box 16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39" name="Text Box 1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40" name="Text Box 1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641" name="Text Box 17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42" name="Text Box 1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43" name="Text Box 1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44" name="Text Box 17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45" name="Text Box 1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46" name="Text Box 1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647" name="Text Box 17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48" name="Text Box 1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49" name="Text Box 1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650" name="Text Box 20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651" name="Text Box 20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52" name="Text Box 21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53" name="Text Box 2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654" name="Text Box 21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55" name="Text Box 2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56" name="Text Box 2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657" name="Text Box 21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58" name="Text Box 2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59" name="Text Box 2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660" name="Text Box 21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61" name="Text Box 2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62" name="Text Box 2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63" name="Text Box 22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64" name="Text Box 2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65" name="Text Box 22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66" name="Text Box 22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67" name="Text Box 2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68" name="Text Box 2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69" name="Text Box 22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70" name="Text Box 22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71" name="Text Box 2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72" name="Text Box 2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73" name="Text Box 23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74" name="Text Box 2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75" name="Text Box 2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76" name="Text Box 23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77" name="Text Box 2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78" name="Text Box 2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79" name="Text Box 2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680" name="Text Box 23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81" name="Text Box 2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82" name="Text Box 2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683" name="Text Box 24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84" name="Text Box 2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85" name="Text Box 2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686" name="Text Box 24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87" name="Text Box 2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88" name="Text Box 2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689" name="Text Box 24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90" name="Text Box 24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91" name="Text Box 2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92" name="Text Box 2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93" name="Text Box 25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94" name="Text Box 2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95" name="Text Box 2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96" name="Text Box 25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97" name="Text Box 2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698" name="Text Box 2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699" name="Text Box 2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00" name="Text Box 25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01" name="Text Box 2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02" name="Text Box 2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03" name="Text Box 26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04" name="Text Box 2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05" name="Text Box 2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06" name="Text Box 26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07" name="Text Box 2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08" name="Text Box 2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09" name="Text Box 2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10" name="Text Box 26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11" name="Text Box 2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12" name="Text Box 2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13" name="Text Box 27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14" name="Text Box 2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15" name="Text Box 2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16" name="Text Box 27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17" name="Text Box 2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18" name="Text Box 2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19" name="Text Box 27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720" name="Text Box 27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21" name="Text Box 2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22" name="Text Box 2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723" name="Text Box 28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24" name="Text Box 2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25" name="Text Box 2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726" name="Text Box 28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27" name="Text Box 2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28" name="Text Box 28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729" name="Text Box 28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30" name="Text Box 2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31" name="Text Box 2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732" name="Text Box 29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33" name="Text Box 2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34" name="Text Box 2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735" name="Text Box 29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36" name="Text Box 2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37" name="Text Box 2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738" name="Text Box 2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739" name="Text Box 29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40" name="Text Box 2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41" name="Text Box 2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742" name="Text Box 3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43" name="Text Box 3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44" name="Text Box 3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745" name="Text Box 3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46" name="Text Box 3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47" name="Text Box 3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748" name="Text Box 3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49" name="Text Box 30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50" name="Text Box 3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51" name="Text Box 33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52" name="Text Box 3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53" name="Text Box 3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54" name="Text Box 3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55" name="Text Box 34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56" name="Text Box 3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57" name="Text Box 3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58" name="Text Box 34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59" name="Text Box 3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60" name="Text Box 3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61" name="Text Box 37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62" name="Text Box 37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63" name="Text Box 3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64" name="Text Box 3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65" name="Text Box 37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66" name="Text Box 3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67" name="Text Box 3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68" name="Text Box 38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69" name="Text Box 3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70" name="Text Box 3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71" name="Text Box 41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772" name="Text Box 41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73" name="Text Box 4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74" name="Text Box 4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775" name="Text Box 41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76" name="Text Box 4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77" name="Text Box 4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778" name="Text Box 41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79" name="Text Box 4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80" name="Text Box 4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781" name="Text Box 44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82" name="Text Box 4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83" name="Text Box 4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84" name="Text Box 4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85" name="Text Box 4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86" name="Text Box 4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87" name="Text Box 45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88" name="Text Box 4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89" name="Text Box 4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90" name="Text Box 45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91" name="Text Box 4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92" name="Text Box 4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93" name="Text Box 4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94" name="Text Box 46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95" name="Text Box 4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96" name="Text Box 4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797" name="Text Box 46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98" name="Text Box 4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799" name="Text Box 4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800" name="Text Box 46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801" name="Text Box 4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02" name="Text Box 4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03" name="Text Box 4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804" name="Text Box 47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05" name="Text Box 4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06" name="Text Box 4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807" name="Text Box 47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08" name="Text Box 4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09" name="Text Box 4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810" name="Text Box 47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11" name="Text Box 4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12" name="Text Box 4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813" name="Text Box 47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14" name="Text Box 4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15" name="Text Box 4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816" name="Text Box 48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17" name="Text Box 4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18" name="Text Box 4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819" name="Text Box 48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820" name="Text Box 48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21" name="Text Box 4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22" name="Text Box 4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823" name="Text Box 48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24" name="Text Box 49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25" name="Text Box 4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826" name="Text Box 49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27" name="Text Box 49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28" name="Text Box 4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829" name="Text Box 49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830" name="Text Box 4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31" name="Text Box 49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32" name="Text Box 4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833" name="Text Box 49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34" name="Text Box 50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35" name="Text Box 5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836" name="Text Box 50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37" name="Text Box 50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38" name="Text Box 5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839" name="Text Box 50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40" name="Text Box 50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41" name="Text Box 50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842" name="Text Box 50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43" name="Text Box 5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44" name="Text Box 51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845" name="Text Box 51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46" name="Text Box 5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47" name="Text Box 5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848" name="Text Box 51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849" name="Text Box 51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50" name="Text Box 5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51" name="Text Box 5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852" name="Text Box 51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53" name="Text Box 5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54" name="Text Box 5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855" name="Text Box 52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56" name="Text Box 5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57" name="Text Box 52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858" name="Text Box 52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859" name="Text Box 52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60" name="Text Box 5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61" name="Text Box 5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862" name="Text Box 52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63" name="Text Box 5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64" name="Text Box 5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865" name="Text Box 53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66" name="Text Box 5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67" name="Text Box 5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868" name="Text Box 53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869" name="Text Box 53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70" name="Text Box 5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71" name="Text Box 5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872" name="Text Box 53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73" name="Text Box 5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74" name="Text Box 5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875" name="Text Box 54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76" name="Text Box 5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77" name="Text Box 5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878" name="Text Box 54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79" name="Text Box 5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80" name="Text Box 5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881" name="Text Box 5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82" name="Text Box 5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83" name="Text Box 5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884" name="Text Box 5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885" name="Text Box 55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86" name="Text Box 5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87" name="Text Box 5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888" name="Text Box 55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89" name="Text Box 5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90" name="Text Box 5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891" name="Text Box 5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92" name="Text Box 5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93" name="Text Box 5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894" name="Text Box 56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895" name="Text Box 56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96" name="Text Box 5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97" name="Text Box 5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898" name="Text Box 56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899" name="Text Box 5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00" name="Text Box 5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901" name="Text Box 5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02" name="Text Box 5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03" name="Text Box 5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2904" name="Text Box 57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05" name="Text Box 57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06" name="Text Box 5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07" name="Text Box 5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08" name="Text Box 57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09" name="Text Box 5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10" name="Text Box 5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11" name="Text Box 57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12" name="Text Box 5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13" name="Text Box 5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14" name="Text Box 58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15" name="Text Box 5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16" name="Text Box 5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17" name="Text Box 58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18" name="Text Box 5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19" name="Text Box 5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20" name="Text Box 58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21" name="Text Box 58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22" name="Text Box 5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23" name="Text Box 5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24" name="Text Box 59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25" name="Text Box 5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26" name="Text Box 5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27" name="Text Box 59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28" name="Text Box 5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29" name="Text Box 5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30" name="Text Box 5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31" name="Text Box 59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32" name="Text Box 5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33" name="Text Box 5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34" name="Text Box 6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35" name="Text Box 6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36" name="Text Box 6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37" name="Text Box 6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38" name="Text Box 6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39" name="Text Box 6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40" name="Text Box 6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941" name="Text Box 60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42" name="Text Box 6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43" name="Text Box 6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944" name="Text Box 61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45" name="Text Box 6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46" name="Text Box 6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947" name="Text Box 61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48" name="Text Box 6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49" name="Text Box 6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950" name="Text Box 61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51" name="Text Box 6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52" name="Text Box 6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953" name="Text Box 61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54" name="Text Box 6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55" name="Text Box 6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956" name="Text Box 62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957" name="Text Box 6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58" name="Text Box 62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59" name="Text Box 6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960" name="Text Box 62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61" name="Text Box 6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62" name="Text Box 6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963" name="Text Box 62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64" name="Text Box 6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65" name="Text Box 6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966" name="Text Box 63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967" name="Text Box 63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68" name="Text Box 63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69" name="Text Box 6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970" name="Text Box 63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71" name="Text Box 6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72" name="Text Box 6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973" name="Text Box 63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74" name="Text Box 6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75" name="Text Box 6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976" name="Text Box 64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77" name="Text Box 6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78" name="Text Box 6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79" name="Text Box 64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80" name="Text Box 6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81" name="Text Box 64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82" name="Text Box 64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83" name="Text Box 6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84" name="Text Box 6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85" name="Text Box 65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86" name="Text Box 65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87" name="Text Box 6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88" name="Text Box 6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89" name="Text Box 65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90" name="Text Box 6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91" name="Text Box 6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92" name="Text Box 65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93" name="Text Box 6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94" name="Text Box 6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2995" name="Text Box 66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96" name="Text Box 6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97" name="Text Box 6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2998" name="Text Box 66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2999" name="Text Box 6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00" name="Text Box 6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01" name="Text Box 66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02" name="Text Box 6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03" name="Text Box 6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04" name="Text Box 67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05" name="Text Box 67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06" name="Text Box 6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07" name="Text Box 6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08" name="Text Box 67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09" name="Text Box 6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10" name="Text Box 6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11" name="Text Box 67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12" name="Text Box 6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13" name="Text Box 6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14" name="Text Box 68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15" name="Text Box 6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16" name="Text Box 6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017" name="Text Box 68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18" name="Text Box 6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19" name="Text Box 6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020" name="Text Box 68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21" name="Text Box 6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22" name="Text Box 6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023" name="Text Box 68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024" name="Text Box 69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25" name="Text Box 6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26" name="Text Box 6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027" name="Text Box 69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28" name="Text Box 6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29" name="Text Box 6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030" name="Text Box 69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31" name="Text Box 69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32" name="Text Box 6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033" name="Text Box 69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034" name="Text Box 7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35" name="Text Box 7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36" name="Text Box 7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037" name="Text Box 7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38" name="Text Box 7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39" name="Text Box 7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040" name="Text Box 7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041" name="Text Box 70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42" name="Text Box 7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43" name="Text Box 7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044" name="Text Box 71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45" name="Text Box 7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46" name="Text Box 7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047" name="Text Box 71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48" name="Text Box 7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49" name="Text Box 7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050" name="Text Box 71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51" name="Text Box 71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52" name="Text Box 7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53" name="Text Box 7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54" name="Text Box 72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55" name="Text Box 7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56" name="Text Box 7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57" name="Text Box 7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58" name="Text Box 72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59" name="Text Box 7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60" name="Text Box 7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61" name="Text Box 72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62" name="Text Box 7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63" name="Text Box 7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64" name="Text Box 73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65" name="Text Box 7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66" name="Text Box 7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67" name="Text Box 73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068" name="Text Box 73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69" name="Text Box 7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70" name="Text Box 7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071" name="Text Box 7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72" name="Text Box 7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73" name="Text Box 7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074" name="Text Box 74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075" name="Text Box 74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76" name="Text Box 7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77" name="Text Box 7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078" name="Text Box 74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79" name="Text Box 7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80" name="Text Box 7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081" name="Text Box 7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82" name="Text Box 7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83" name="Text Box 7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084" name="Text Box 7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85" name="Text Box 7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86" name="Text Box 7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87" name="Text Box 75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88" name="Text Box 7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89" name="Text Box 7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90" name="Text Box 75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91" name="Text Box 7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92" name="Text Box 7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93" name="Text Box 75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94" name="Text Box 76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95" name="Text Box 7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96" name="Text Box 7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097" name="Text Box 76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98" name="Text Box 7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099" name="Text Box 7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100" name="Text Box 76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01" name="Text Box 76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02" name="Text Box 7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103" name="Text Box 76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04" name="Text Box 7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05" name="Text Box 7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06" name="Text Box 77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07" name="Text Box 7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08" name="Text Box 7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09" name="Text Box 77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10" name="Text Box 7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11" name="Text Box 7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12" name="Text Box 77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13" name="Text Box 77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14" name="Text Box 7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15" name="Text Box 7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16" name="Text Box 78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17" name="Text Box 7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18" name="Text Box 7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19" name="Text Box 78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20" name="Text Box 78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21" name="Text Box 7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22" name="Text Box 78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23" name="Text Box 7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24" name="Text Box 79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25" name="Text Box 79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26" name="Text Box 7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27" name="Text Box 79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28" name="Text Box 79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29" name="Text Box 7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30" name="Text Box 79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31" name="Text Box 79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32" name="Text Box 79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33" name="Text Box 7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34" name="Text Box 80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35" name="Text Box 80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36" name="Text Box 8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37" name="Text Box 80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38" name="Text Box 80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39" name="Text Box 8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40" name="Text Box 80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41" name="Text Box 80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42" name="Text Box 8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43" name="Text Box 8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144" name="Text Box 81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45" name="Text Box 8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46" name="Text Box 8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147" name="Text Box 81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48" name="Text Box 8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49" name="Text Box 8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150" name="Text Box 81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151" name="Text Box 81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52" name="Text Box 8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53" name="Text Box 8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154" name="Text Box 82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55" name="Text Box 8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56" name="Text Box 8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157" name="Text Box 8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58" name="Text Box 82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59" name="Text Box 8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160" name="Text Box 82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61" name="Text Box 8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62" name="Text Box 8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63" name="Text Box 82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64" name="Text Box 8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65" name="Text Box 8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66" name="Text Box 83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67" name="Text Box 8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68" name="Text Box 83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69" name="Text Box 83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70" name="Text Box 83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71" name="Text Box 8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72" name="Text Box 8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73" name="Text Box 83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74" name="Text Box 8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75" name="Text Box 8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76" name="Text Box 84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77" name="Text Box 8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78" name="Text Box 8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179" name="Text Box 84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80" name="Text Box 8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81" name="Text Box 84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182" name="Text Box 84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83" name="Text Box 8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84" name="Text Box 8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185" name="Text Box 85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86" name="Text Box 8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87" name="Text Box 8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188" name="Text Box 85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189" name="Text Box 85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90" name="Text Box 8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91" name="Text Box 8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192" name="Text Box 85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93" name="Text Box 8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94" name="Text Box 8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195" name="Text Box 86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96" name="Text Box 8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97" name="Text Box 8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198" name="Text Box 86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199" name="Text Box 8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00" name="Text Box 8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201" name="Text Box 86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02" name="Text Box 8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03" name="Text Box 8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04" name="Text Box 8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05" name="Text Box 1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06" name="Text Box 1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3207" name="Text Box 130"/>
        <xdr:cNvSpPr txBox="1">
          <a:spLocks noChangeArrowheads="1"/>
        </xdr:cNvSpPr>
      </xdr:nvSpPr>
      <xdr:spPr bwMode="auto">
        <a:xfrm>
          <a:off x="1504950" y="9725025"/>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208" name="Text Box 13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09" name="Text Box 1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10" name="Text Box 1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211" name="Text Box 13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12" name="Text Box 1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13" name="Text Box 1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214" name="Text Box 13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15" name="Text Box 1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16" name="Text Box 1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217" name="Text Box 14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18" name="Text Box 1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19" name="Text Box 1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220" name="Text Box 14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21" name="Text Box 1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22" name="Text Box 1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223" name="Text Box 14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224" name="Text Box 1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25" name="Text Box 1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26" name="Text Box 1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227" name="Text Box 1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28" name="Text Box 1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29" name="Text Box 1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230" name="Text Box 15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31" name="Text Box 1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32" name="Text Box 1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233" name="Text Box 15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34" name="Text Box 1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35" name="Text Box 1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236" name="Text Box 15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37" name="Text Box 1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38" name="Text Box 1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239" name="Text Box 16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240" name="Text Box 16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41" name="Text Box 1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42" name="Text Box 1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243" name="Text Box 16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44" name="Text Box 16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45" name="Text Box 1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246" name="Text Box 16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47" name="Text Box 1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48" name="Text Box 1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249" name="Text Box 17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50" name="Text Box 1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51" name="Text Box 1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252" name="Text Box 17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53" name="Text Box 1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54" name="Text Box 1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255" name="Text Box 17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56" name="Text Box 1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57" name="Text Box 1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258" name="Text Box 20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259" name="Text Box 20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60" name="Text Box 21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61" name="Text Box 2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262" name="Text Box 21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63" name="Text Box 2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64" name="Text Box 2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265" name="Text Box 21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66" name="Text Box 2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67" name="Text Box 2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268" name="Text Box 21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69" name="Text Box 2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70" name="Text Box 2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271" name="Text Box 22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72" name="Text Box 2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73" name="Text Box 22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274" name="Text Box 22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75" name="Text Box 2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76" name="Text Box 2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277" name="Text Box 22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278" name="Text Box 22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79" name="Text Box 2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80" name="Text Box 2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281" name="Text Box 23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82" name="Text Box 2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83" name="Text Box 2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284" name="Text Box 23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85" name="Text Box 2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86" name="Text Box 2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287" name="Text Box 2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288" name="Text Box 23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89" name="Text Box 2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90" name="Text Box 2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291" name="Text Box 24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92" name="Text Box 2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93" name="Text Box 2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294" name="Text Box 24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95" name="Text Box 2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96" name="Text Box 2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297" name="Text Box 24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298" name="Text Box 24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299" name="Text Box 2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00" name="Text Box 2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01" name="Text Box 25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02" name="Text Box 2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03" name="Text Box 2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04" name="Text Box 25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05" name="Text Box 2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06" name="Text Box 2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07" name="Text Box 2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08" name="Text Box 25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09" name="Text Box 2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10" name="Text Box 2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11" name="Text Box 26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12" name="Text Box 2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13" name="Text Box 2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14" name="Text Box 26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15" name="Text Box 2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16" name="Text Box 2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17" name="Text Box 2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18" name="Text Box 26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19" name="Text Box 2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20" name="Text Box 2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21" name="Text Box 27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22" name="Text Box 2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23" name="Text Box 2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24" name="Text Box 27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25" name="Text Box 2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26" name="Text Box 2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27" name="Text Box 27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328" name="Text Box 27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29" name="Text Box 2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30" name="Text Box 2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331" name="Text Box 28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32" name="Text Box 2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33" name="Text Box 2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334" name="Text Box 28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35" name="Text Box 2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36" name="Text Box 28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337" name="Text Box 28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38" name="Text Box 2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39" name="Text Box 2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340" name="Text Box 29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41" name="Text Box 2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42" name="Text Box 2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343" name="Text Box 29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44" name="Text Box 2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45" name="Text Box 2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346" name="Text Box 2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347" name="Text Box 29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48" name="Text Box 2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49" name="Text Box 2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350" name="Text Box 3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51" name="Text Box 3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52" name="Text Box 3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353" name="Text Box 3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54" name="Text Box 3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55" name="Text Box 3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356" name="Text Box 3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57" name="Text Box 30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58" name="Text Box 3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59" name="Text Box 33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60" name="Text Box 3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61" name="Text Box 3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62" name="Text Box 3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63" name="Text Box 34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64" name="Text Box 3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65" name="Text Box 3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66" name="Text Box 34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67" name="Text Box 3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68" name="Text Box 3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69" name="Text Box 37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70" name="Text Box 37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71" name="Text Box 3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72" name="Text Box 3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73" name="Text Box 37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74" name="Text Box 3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75" name="Text Box 3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76" name="Text Box 38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77" name="Text Box 3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78" name="Text Box 3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79" name="Text Box 41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380" name="Text Box 41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81" name="Text Box 4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82" name="Text Box 4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383" name="Text Box 41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84" name="Text Box 4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85" name="Text Box 4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386" name="Text Box 41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87" name="Text Box 4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88" name="Text Box 4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389" name="Text Box 44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90" name="Text Box 4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91" name="Text Box 4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92" name="Text Box 4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93" name="Text Box 4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94" name="Text Box 4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95" name="Text Box 45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96" name="Text Box 4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397" name="Text Box 4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98" name="Text Box 45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399" name="Text Box 4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00" name="Text Box 4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01" name="Text Box 4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402" name="Text Box 46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03" name="Text Box 4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04" name="Text Box 4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405" name="Text Box 46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06" name="Text Box 4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07" name="Text Box 4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408" name="Text Box 46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409" name="Text Box 4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10" name="Text Box 4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11" name="Text Box 4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412" name="Text Box 47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13" name="Text Box 4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14" name="Text Box 4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415" name="Text Box 47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16" name="Text Box 4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17" name="Text Box 4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418" name="Text Box 47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19" name="Text Box 4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20" name="Text Box 4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421" name="Text Box 47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22" name="Text Box 4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23" name="Text Box 4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424" name="Text Box 48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25" name="Text Box 4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26" name="Text Box 4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427" name="Text Box 48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428" name="Text Box 48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29" name="Text Box 4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30" name="Text Box 4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431" name="Text Box 48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32" name="Text Box 49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33" name="Text Box 4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434" name="Text Box 49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35" name="Text Box 49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36" name="Text Box 4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437" name="Text Box 49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438" name="Text Box 4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39" name="Text Box 49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40" name="Text Box 4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441" name="Text Box 49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42" name="Text Box 50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43" name="Text Box 5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444" name="Text Box 50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45" name="Text Box 50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46" name="Text Box 5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447" name="Text Box 50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48" name="Text Box 50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49" name="Text Box 50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450" name="Text Box 50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51" name="Text Box 5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52" name="Text Box 51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453" name="Text Box 51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54" name="Text Box 5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55" name="Text Box 5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456" name="Text Box 51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457" name="Text Box 51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58" name="Text Box 5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59" name="Text Box 5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460" name="Text Box 51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61" name="Text Box 5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62" name="Text Box 5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463" name="Text Box 52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64" name="Text Box 5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65" name="Text Box 52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466" name="Text Box 52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467" name="Text Box 52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68" name="Text Box 5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69" name="Text Box 5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470" name="Text Box 52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71" name="Text Box 5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72" name="Text Box 5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473" name="Text Box 53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74" name="Text Box 5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75" name="Text Box 5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476" name="Text Box 53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477" name="Text Box 53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78" name="Text Box 5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79" name="Text Box 5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480" name="Text Box 53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81" name="Text Box 5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82" name="Text Box 5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483" name="Text Box 54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84" name="Text Box 5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85" name="Text Box 5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486" name="Text Box 54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87" name="Text Box 5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88" name="Text Box 5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489" name="Text Box 5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90" name="Text Box 5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91" name="Text Box 5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492" name="Text Box 5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493" name="Text Box 55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94" name="Text Box 5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95" name="Text Box 5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496" name="Text Box 55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97" name="Text Box 5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498" name="Text Box 5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499" name="Text Box 5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00" name="Text Box 5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01" name="Text Box 5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502" name="Text Box 56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503" name="Text Box 56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04" name="Text Box 5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05" name="Text Box 5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506" name="Text Box 56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07" name="Text Box 5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08" name="Text Box 5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509" name="Text Box 5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10" name="Text Box 5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11" name="Text Box 5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512" name="Text Box 57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13" name="Text Box 57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14" name="Text Box 5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15" name="Text Box 5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16" name="Text Box 57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17" name="Text Box 5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18" name="Text Box 5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19" name="Text Box 57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20" name="Text Box 5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21" name="Text Box 5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22" name="Text Box 58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23" name="Text Box 5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24" name="Text Box 5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25" name="Text Box 58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26" name="Text Box 5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27" name="Text Box 5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28" name="Text Box 58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29" name="Text Box 58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30" name="Text Box 5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31" name="Text Box 5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32" name="Text Box 59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33" name="Text Box 5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34" name="Text Box 5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35" name="Text Box 59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36" name="Text Box 5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37" name="Text Box 5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38" name="Text Box 5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39" name="Text Box 59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40" name="Text Box 5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41" name="Text Box 5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42" name="Text Box 6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43" name="Text Box 6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44" name="Text Box 6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45" name="Text Box 6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46" name="Text Box 6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47" name="Text Box 6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48" name="Text Box 6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549" name="Text Box 60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50" name="Text Box 6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51" name="Text Box 6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552" name="Text Box 61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53" name="Text Box 6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54" name="Text Box 6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555" name="Text Box 61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56" name="Text Box 6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57" name="Text Box 6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558" name="Text Box 61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59" name="Text Box 6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60" name="Text Box 6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561" name="Text Box 61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62" name="Text Box 6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63" name="Text Box 6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564" name="Text Box 62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565" name="Text Box 6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66" name="Text Box 62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67" name="Text Box 6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568" name="Text Box 62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69" name="Text Box 6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70" name="Text Box 6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571" name="Text Box 62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72" name="Text Box 6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73" name="Text Box 6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574" name="Text Box 63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575" name="Text Box 63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76" name="Text Box 63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77" name="Text Box 6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578" name="Text Box 63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79" name="Text Box 6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80" name="Text Box 6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581" name="Text Box 63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82" name="Text Box 6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83" name="Text Box 6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584" name="Text Box 64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85" name="Text Box 6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86" name="Text Box 6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87" name="Text Box 64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88" name="Text Box 6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89" name="Text Box 64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90" name="Text Box 64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91" name="Text Box 6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92" name="Text Box 6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93" name="Text Box 65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94" name="Text Box 65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95" name="Text Box 6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96" name="Text Box 6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597" name="Text Box 65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98" name="Text Box 6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599" name="Text Box 6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600" name="Text Box 65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01" name="Text Box 6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02" name="Text Box 6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603" name="Text Box 66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04" name="Text Box 6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05" name="Text Box 6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606" name="Text Box 66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07" name="Text Box 6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08" name="Text Box 6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609" name="Text Box 66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10" name="Text Box 6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11" name="Text Box 6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612" name="Text Box 67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613" name="Text Box 67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14" name="Text Box 6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15" name="Text Box 6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616" name="Text Box 67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17" name="Text Box 6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18" name="Text Box 6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619" name="Text Box 67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20" name="Text Box 6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21" name="Text Box 6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622" name="Text Box 68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23" name="Text Box 6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24" name="Text Box 6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625" name="Text Box 68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26" name="Text Box 6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27" name="Text Box 6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628" name="Text Box 68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29" name="Text Box 6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30" name="Text Box 6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631" name="Text Box 68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632" name="Text Box 69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33" name="Text Box 6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34" name="Text Box 6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635" name="Text Box 69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36" name="Text Box 6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37" name="Text Box 6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638" name="Text Box 69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39" name="Text Box 69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40" name="Text Box 6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641" name="Text Box 69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642" name="Text Box 7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43" name="Text Box 7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44" name="Text Box 7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645" name="Text Box 7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46" name="Text Box 7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47" name="Text Box 7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648" name="Text Box 7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649" name="Text Box 70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50" name="Text Box 7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51" name="Text Box 7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652" name="Text Box 71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53" name="Text Box 7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54" name="Text Box 7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655" name="Text Box 71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56" name="Text Box 7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57" name="Text Box 7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658" name="Text Box 71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659" name="Text Box 71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60" name="Text Box 7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61" name="Text Box 7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662" name="Text Box 72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63" name="Text Box 7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64" name="Text Box 7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665" name="Text Box 7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666" name="Text Box 72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67" name="Text Box 7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68" name="Text Box 7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669" name="Text Box 72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70" name="Text Box 7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71" name="Text Box 7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672" name="Text Box 73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73" name="Text Box 7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74" name="Text Box 7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675" name="Text Box 73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676" name="Text Box 73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77" name="Text Box 7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78" name="Text Box 7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679" name="Text Box 7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80" name="Text Box 7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81" name="Text Box 7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682" name="Text Box 74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683" name="Text Box 74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84" name="Text Box 7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85" name="Text Box 7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686" name="Text Box 74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87" name="Text Box 7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88" name="Text Box 7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689" name="Text Box 7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90" name="Text Box 7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91" name="Text Box 7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692" name="Text Box 7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93" name="Text Box 7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94" name="Text Box 7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695" name="Text Box 75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96" name="Text Box 7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97" name="Text Box 7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698" name="Text Box 75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699" name="Text Box 7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00" name="Text Box 7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701" name="Text Box 75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702" name="Text Box 76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03" name="Text Box 7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04" name="Text Box 7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705" name="Text Box 76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06" name="Text Box 7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07" name="Text Box 7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708" name="Text Box 76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09" name="Text Box 76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10" name="Text Box 7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711" name="Text Box 76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12" name="Text Box 7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13" name="Text Box 7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14" name="Text Box 77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15" name="Text Box 7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16" name="Text Box 7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17" name="Text Box 77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18" name="Text Box 7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19" name="Text Box 7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20" name="Text Box 77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21" name="Text Box 77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22" name="Text Box 7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23" name="Text Box 7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24" name="Text Box 78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25" name="Text Box 7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26" name="Text Box 7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27" name="Text Box 78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28" name="Text Box 78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29" name="Text Box 7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30" name="Text Box 78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31" name="Text Box 7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32" name="Text Box 79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33" name="Text Box 79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34" name="Text Box 7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35" name="Text Box 79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36" name="Text Box 79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37" name="Text Box 7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38" name="Text Box 79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39" name="Text Box 79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40" name="Text Box 79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41" name="Text Box 7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42" name="Text Box 80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43" name="Text Box 80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44" name="Text Box 8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45" name="Text Box 80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46" name="Text Box 80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47" name="Text Box 8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48" name="Text Box 80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49" name="Text Box 80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50" name="Text Box 8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51" name="Text Box 8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752" name="Text Box 81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53" name="Text Box 8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54" name="Text Box 8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755" name="Text Box 81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56" name="Text Box 8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57" name="Text Box 8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758" name="Text Box 81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759" name="Text Box 81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60" name="Text Box 8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61" name="Text Box 8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762" name="Text Box 82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63" name="Text Box 8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64" name="Text Box 8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765" name="Text Box 8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66" name="Text Box 82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67" name="Text Box 8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768" name="Text Box 82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69" name="Text Box 8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70" name="Text Box 8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71" name="Text Box 82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72" name="Text Box 8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73" name="Text Box 8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74" name="Text Box 83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75" name="Text Box 8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76" name="Text Box 83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77" name="Text Box 83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78" name="Text Box 83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79" name="Text Box 8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80" name="Text Box 8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81" name="Text Box 83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82" name="Text Box 8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83" name="Text Box 8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84" name="Text Box 84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85" name="Text Box 8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86" name="Text Box 8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787" name="Text Box 84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88" name="Text Box 8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89" name="Text Box 84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790" name="Text Box 84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91" name="Text Box 8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92" name="Text Box 8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793" name="Text Box 85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94" name="Text Box 8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95" name="Text Box 8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796" name="Text Box 85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797" name="Text Box 85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98" name="Text Box 8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799" name="Text Box 8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800" name="Text Box 85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01" name="Text Box 8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02" name="Text Box 8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803" name="Text Box 86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04" name="Text Box 8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05" name="Text Box 8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806" name="Text Box 86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07" name="Text Box 8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08" name="Text Box 8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809" name="Text Box 86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10" name="Text Box 8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11" name="Text Box 8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12" name="Text Box 8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13" name="Text Box 10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14" name="Text Box 10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3815" name="Text Box 130"/>
        <xdr:cNvSpPr txBox="1">
          <a:spLocks noChangeArrowheads="1"/>
        </xdr:cNvSpPr>
      </xdr:nvSpPr>
      <xdr:spPr bwMode="auto">
        <a:xfrm>
          <a:off x="1504950" y="3771900"/>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816" name="Text Box 13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17" name="Text Box 13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18" name="Text Box 13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819" name="Text Box 13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20" name="Text Box 13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21" name="Text Box 13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822" name="Text Box 13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23" name="Text Box 13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24" name="Text Box 13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825" name="Text Box 14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26" name="Text Box 14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27" name="Text Box 14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828" name="Text Box 14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29" name="Text Box 14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30" name="Text Box 14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831" name="Text Box 14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832" name="Text Box 14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33" name="Text Box 14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34" name="Text Box 1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835" name="Text Box 15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36" name="Text Box 15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37" name="Text Box 1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838" name="Text Box 15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39" name="Text Box 15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40" name="Text Box 15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841" name="Text Box 15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42" name="Text Box 15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43" name="Text Box 15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844" name="Text Box 15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45" name="Text Box 16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46" name="Text Box 16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847" name="Text Box 162"/>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848" name="Text Box 16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49" name="Text Box 16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50" name="Text Box 1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851" name="Text Box 16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52" name="Text Box 16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53" name="Text Box 1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854" name="Text Box 16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55" name="Text Box 17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56" name="Text Box 17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857" name="Text Box 172"/>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58" name="Text Box 17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59" name="Text Box 17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860" name="Text Box 17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61" name="Text Box 1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62" name="Text Box 17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863" name="Text Box 17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64" name="Text Box 17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65" name="Text Box 18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866" name="Text Box 20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867" name="Text Box 20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68" name="Text Box 21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69" name="Text Box 21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870" name="Text Box 212"/>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71" name="Text Box 21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72" name="Text Box 21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873" name="Text Box 215"/>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74" name="Text Box 21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75" name="Text Box 21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876" name="Text Box 21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77" name="Text Box 21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78" name="Text Box 22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879" name="Text Box 22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80" name="Text Box 22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81" name="Text Box 22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882" name="Text Box 22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83" name="Text Box 22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84" name="Text Box 22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885" name="Text Box 22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886" name="Text Box 22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87" name="Text Box 22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88" name="Text Box 23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889" name="Text Box 23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90" name="Text Box 23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91" name="Text Box 23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892" name="Text Box 23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93" name="Text Box 23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94" name="Text Box 23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895" name="Text Box 23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896" name="Text Box 23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97" name="Text Box 23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898" name="Text Box 24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899" name="Text Box 24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00" name="Text Box 24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01" name="Text Box 24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902" name="Text Box 24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03" name="Text Box 24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04" name="Text Box 24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3905" name="Text Box 24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06" name="Text Box 24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07" name="Text Box 2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08" name="Text Box 25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09" name="Text Box 25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10" name="Text Box 2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11" name="Text Box 25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12" name="Text Box 25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13" name="Text Box 25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14" name="Text Box 25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15" name="Text Box 25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16" name="Text Box 25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17" name="Text Box 25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18" name="Text Box 26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19" name="Text Box 26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20" name="Text Box 2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21" name="Text Box 26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22" name="Text Box 26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23" name="Text Box 2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24" name="Text Box 26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25" name="Text Box 26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26" name="Text Box 26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27" name="Text Box 26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28" name="Text Box 27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29" name="Text Box 27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30" name="Text Box 27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31" name="Text Box 27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32" name="Text Box 27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33" name="Text Box 27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34" name="Text Box 2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35" name="Text Box 27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936" name="Text Box 27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37" name="Text Box 27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38" name="Text Box 28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939" name="Text Box 28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40" name="Text Box 28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41" name="Text Box 28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942" name="Text Box 284"/>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43" name="Text Box 28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44" name="Text Box 28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945" name="Text Box 28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46" name="Text Box 28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47" name="Text Box 28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948" name="Text Box 29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49" name="Text Box 29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50" name="Text Box 29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951" name="Text Box 29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52" name="Text Box 29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53" name="Text Box 29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954" name="Text Box 29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955" name="Text Box 29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56" name="Text Box 29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57" name="Text Box 29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958" name="Text Box 30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59" name="Text Box 30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60" name="Text Box 30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961" name="Text Box 30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62" name="Text Box 30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63" name="Text Box 30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964" name="Text Box 30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65" name="Text Box 30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66" name="Text Box 30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67" name="Text Box 33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68" name="Text Box 33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69" name="Text Box 33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70" name="Text Box 33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71" name="Text Box 34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72" name="Text Box 34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73" name="Text Box 34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74" name="Text Box 34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75" name="Text Box 34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76" name="Text Box 34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77" name="Text Box 37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78" name="Text Box 37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79" name="Text Box 37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80" name="Text Box 3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81" name="Text Box 37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82" name="Text Box 37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83" name="Text Box 37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84" name="Text Box 38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85" name="Text Box 38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86" name="Text Box 38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3987" name="Text Box 41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988" name="Text Box 41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89" name="Text Box 41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90" name="Text Box 41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991" name="Text Box 414"/>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92" name="Text Box 41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93" name="Text Box 41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994" name="Text Box 41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95" name="Text Box 41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96" name="Text Box 41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3997" name="Text Box 44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98" name="Text Box 44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3999" name="Text Box 4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000" name="Text Box 45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01" name="Text Box 45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02" name="Text Box 4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003" name="Text Box 45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04" name="Text Box 45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05" name="Text Box 45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006" name="Text Box 45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007" name="Text Box 45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08" name="Text Box 45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09" name="Text Box 45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010" name="Text Box 46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11" name="Text Box 46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12" name="Text Box 4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013" name="Text Box 46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14" name="Text Box 46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15" name="Text Box 4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016" name="Text Box 46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017" name="Text Box 46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18" name="Text Box 4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19" name="Text Box 46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020" name="Text Box 47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21" name="Text Box 47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22" name="Text Box 47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023" name="Text Box 47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24" name="Text Box 47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25" name="Text Box 47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026" name="Text Box 47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27" name="Text Box 47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28" name="Text Box 47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029" name="Text Box 479"/>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30" name="Text Box 48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31" name="Text Box 48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032" name="Text Box 482"/>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33" name="Text Box 48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34" name="Text Box 48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035" name="Text Box 48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036" name="Text Box 48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37" name="Text Box 48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38" name="Text Box 48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039" name="Text Box 489"/>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40" name="Text Box 49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41" name="Text Box 49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042" name="Text Box 492"/>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43" name="Text Box 49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44" name="Text Box 49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045" name="Text Box 49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046" name="Text Box 49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47" name="Text Box 49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48" name="Text Box 49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049" name="Text Box 499"/>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50" name="Text Box 50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51" name="Text Box 50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052" name="Text Box 502"/>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53" name="Text Box 50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54" name="Text Box 50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055" name="Text Box 50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56" name="Text Box 50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57" name="Text Box 50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058" name="Text Box 50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59" name="Text Box 50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60" name="Text Box 51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061" name="Text Box 51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62" name="Text Box 51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63" name="Text Box 51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064" name="Text Box 51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065" name="Text Box 515"/>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66" name="Text Box 51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67" name="Text Box 51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068" name="Text Box 51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69" name="Text Box 51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70" name="Text Box 52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071" name="Text Box 52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72" name="Text Box 52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73" name="Text Box 52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074" name="Text Box 52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075" name="Text Box 525"/>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76" name="Text Box 52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77" name="Text Box 52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078" name="Text Box 52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79" name="Text Box 52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80" name="Text Box 53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081" name="Text Box 53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82" name="Text Box 53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83" name="Text Box 53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084" name="Text Box 53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085" name="Text Box 53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86" name="Text Box 53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87" name="Text Box 53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088" name="Text Box 53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89" name="Text Box 53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90" name="Text Box 54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091" name="Text Box 54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92" name="Text Box 54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93" name="Text Box 54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094" name="Text Box 54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95" name="Text Box 54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96" name="Text Box 54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097" name="Text Box 54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98" name="Text Box 54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099" name="Text Box 5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100" name="Text Box 55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101" name="Text Box 55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02" name="Text Box 5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03" name="Text Box 55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104" name="Text Box 55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05" name="Text Box 55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06" name="Text Box 55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107" name="Text Box 55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08" name="Text Box 55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09" name="Text Box 55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110" name="Text Box 56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111" name="Text Box 56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12" name="Text Box 5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13" name="Text Box 56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114" name="Text Box 56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15" name="Text Box 5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16" name="Text Box 56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117" name="Text Box 56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18" name="Text Box 5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19" name="Text Box 56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120" name="Text Box 57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121" name="Text Box 57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22" name="Text Box 57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23" name="Text Box 57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124" name="Text Box 574"/>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25" name="Text Box 57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26" name="Text Box 5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127" name="Text Box 57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28" name="Text Box 57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29" name="Text Box 57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130" name="Text Box 58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31" name="Text Box 58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32" name="Text Box 58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133" name="Text Box 58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34" name="Text Box 58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35" name="Text Box 58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136" name="Text Box 58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137" name="Text Box 58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38" name="Text Box 58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39" name="Text Box 58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140" name="Text Box 59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41" name="Text Box 59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42" name="Text Box 59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143" name="Text Box 59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44" name="Text Box 59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45" name="Text Box 59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146" name="Text Box 59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147" name="Text Box 59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48" name="Text Box 59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49" name="Text Box 59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150" name="Text Box 60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51" name="Text Box 60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52" name="Text Box 60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153" name="Text Box 60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54" name="Text Box 60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55" name="Text Box 60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156" name="Text Box 60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157" name="Text Box 60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58" name="Text Box 60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59" name="Text Box 60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160" name="Text Box 61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61" name="Text Box 61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62" name="Text Box 61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163" name="Text Box 61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64" name="Text Box 61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65" name="Text Box 61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166" name="Text Box 61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67" name="Text Box 61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68" name="Text Box 61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169" name="Text Box 61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70" name="Text Box 62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71" name="Text Box 62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172" name="Text Box 622"/>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173" name="Text Box 62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74" name="Text Box 62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75" name="Text Box 62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176" name="Text Box 62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77" name="Text Box 62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78" name="Text Box 62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179" name="Text Box 62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80" name="Text Box 63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81" name="Text Box 63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182" name="Text Box 632"/>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183" name="Text Box 63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84" name="Text Box 63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85" name="Text Box 63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186" name="Text Box 63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87" name="Text Box 63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88" name="Text Box 63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189" name="Text Box 63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90" name="Text Box 64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91" name="Text Box 64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192" name="Text Box 642"/>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93" name="Text Box 64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94" name="Text Box 64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195" name="Text Box 64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96" name="Text Box 64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97" name="Text Box 64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198" name="Text Box 64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199" name="Text Box 6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00" name="Text Box 65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201" name="Text Box 65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202" name="Text Box 652"/>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03" name="Text Box 65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04" name="Text Box 65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205" name="Text Box 65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06" name="Text Box 65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07" name="Text Box 65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208" name="Text Box 65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09" name="Text Box 65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10" name="Text Box 66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211" name="Text Box 66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12" name="Text Box 6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13" name="Text Box 66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214" name="Text Box 66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15" name="Text Box 6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16" name="Text Box 66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217" name="Text Box 66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18" name="Text Box 6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19" name="Text Box 66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220" name="Text Box 67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221" name="Text Box 67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22" name="Text Box 67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23" name="Text Box 67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224" name="Text Box 67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25" name="Text Box 67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26" name="Text Box 6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227" name="Text Box 67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28" name="Text Box 67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29" name="Text Box 67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230" name="Text Box 68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31" name="Text Box 68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32" name="Text Box 68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233" name="Text Box 68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34" name="Text Box 68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35" name="Text Box 68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236" name="Text Box 68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37" name="Text Box 68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38" name="Text Box 68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239" name="Text Box 68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240" name="Text Box 69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41" name="Text Box 69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42" name="Text Box 69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243" name="Text Box 69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44" name="Text Box 69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45" name="Text Box 69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246" name="Text Box 69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47" name="Text Box 69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48" name="Text Box 69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249" name="Text Box 69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250" name="Text Box 70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51" name="Text Box 70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52" name="Text Box 70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253" name="Text Box 70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54" name="Text Box 70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55" name="Text Box 70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256" name="Text Box 70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257" name="Text Box 70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58" name="Text Box 70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59" name="Text Box 70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260" name="Text Box 71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61" name="Text Box 71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62" name="Text Box 71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263" name="Text Box 71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64" name="Text Box 71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65" name="Text Box 71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266" name="Text Box 71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267" name="Text Box 71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68" name="Text Box 71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69" name="Text Box 71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270" name="Text Box 72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71" name="Text Box 72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72" name="Text Box 72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273" name="Text Box 72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274" name="Text Box 72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75" name="Text Box 72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76" name="Text Box 72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277" name="Text Box 72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78" name="Text Box 72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79" name="Text Box 72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280" name="Text Box 73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81" name="Text Box 73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82" name="Text Box 73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283" name="Text Box 73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284" name="Text Box 73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85" name="Text Box 73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86" name="Text Box 73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287" name="Text Box 73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88" name="Text Box 73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89" name="Text Box 73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290" name="Text Box 74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291" name="Text Box 74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92" name="Text Box 74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93" name="Text Box 74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294" name="Text Box 74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95" name="Text Box 74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96" name="Text Box 74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297" name="Text Box 74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98" name="Text Box 74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299" name="Text Box 7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00" name="Text Box 75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01" name="Text Box 75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02" name="Text Box 7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303" name="Text Box 75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04" name="Text Box 75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05" name="Text Box 75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306" name="Text Box 75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07" name="Text Box 75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08" name="Text Box 75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309" name="Text Box 75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310" name="Text Box 76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11" name="Text Box 76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12" name="Text Box 7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313" name="Text Box 76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14" name="Text Box 76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15" name="Text Box 7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316" name="Text Box 76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17" name="Text Box 76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18" name="Text Box 7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319" name="Text Box 76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20" name="Text Box 77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21" name="Text Box 77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22" name="Text Box 772"/>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23" name="Text Box 77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24" name="Text Box 77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25" name="Text Box 77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26" name="Text Box 7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27" name="Text Box 77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28" name="Text Box 77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29" name="Text Box 77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30" name="Text Box 78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31" name="Text Box 78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32" name="Text Box 782"/>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33" name="Text Box 78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34" name="Text Box 78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35" name="Text Box 78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36" name="Text Box 78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37" name="Text Box 78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38" name="Text Box 78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39" name="Text Box 78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40" name="Text Box 79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41" name="Text Box 79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42" name="Text Box 79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43" name="Text Box 79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44" name="Text Box 79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45" name="Text Box 79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46" name="Text Box 79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47" name="Text Box 79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48" name="Text Box 79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49" name="Text Box 79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50" name="Text Box 80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51" name="Text Box 80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52" name="Text Box 80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53" name="Text Box 80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54" name="Text Box 80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55" name="Text Box 80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56" name="Text Box 80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57" name="Text Box 80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58" name="Text Box 80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59" name="Text Box 80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360" name="Text Box 81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61" name="Text Box 81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62" name="Text Box 81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363" name="Text Box 81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64" name="Text Box 81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65" name="Text Box 81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366" name="Text Box 81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367" name="Text Box 81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68" name="Text Box 81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69" name="Text Box 81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370" name="Text Box 82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71" name="Text Box 82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72" name="Text Box 82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373" name="Text Box 82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74" name="Text Box 82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75" name="Text Box 82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376" name="Text Box 82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77" name="Text Box 82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78" name="Text Box 82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79" name="Text Box 82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80" name="Text Box 83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81" name="Text Box 83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82" name="Text Box 832"/>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83" name="Text Box 83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84" name="Text Box 83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85" name="Text Box 83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86" name="Text Box 83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87" name="Text Box 83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88" name="Text Box 83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89" name="Text Box 83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90" name="Text Box 84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91" name="Text Box 84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92" name="Text Box 842"/>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93" name="Text Box 84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94" name="Text Box 84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395" name="Text Box 84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96" name="Text Box 84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97" name="Text Box 84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398" name="Text Box 84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399" name="Text Box 8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00" name="Text Box 85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401" name="Text Box 85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02" name="Text Box 8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03" name="Text Box 85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404" name="Text Box 854"/>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405" name="Text Box 85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06" name="Text Box 85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07" name="Text Box 85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408" name="Text Box 85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09" name="Text Box 85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10" name="Text Box 86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411" name="Text Box 86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12" name="Text Box 8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13" name="Text Box 86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414" name="Text Box 864"/>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15" name="Text Box 8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16" name="Text Box 86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417" name="Text Box 86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18" name="Text Box 8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19" name="Text Box 86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20" name="Text Box 87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21" name="Text Box 10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22" name="Text Box 10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4423" name="Text Box 130"/>
        <xdr:cNvSpPr txBox="1">
          <a:spLocks noChangeArrowheads="1"/>
        </xdr:cNvSpPr>
      </xdr:nvSpPr>
      <xdr:spPr bwMode="auto">
        <a:xfrm>
          <a:off x="1504950" y="5829300"/>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424" name="Text Box 13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25" name="Text Box 13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26" name="Text Box 13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427" name="Text Box 13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28" name="Text Box 13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29" name="Text Box 13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430" name="Text Box 13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31" name="Text Box 13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32" name="Text Box 13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433" name="Text Box 14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34" name="Text Box 14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35" name="Text Box 14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436" name="Text Box 14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37" name="Text Box 14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38" name="Text Box 14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439" name="Text Box 14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440" name="Text Box 14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41" name="Text Box 14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42" name="Text Box 1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443" name="Text Box 15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44" name="Text Box 15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45" name="Text Box 1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446" name="Text Box 15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47" name="Text Box 15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48" name="Text Box 15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449" name="Text Box 15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50" name="Text Box 15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51" name="Text Box 15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452" name="Text Box 15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53" name="Text Box 16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54" name="Text Box 16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455" name="Text Box 162"/>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456" name="Text Box 16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57" name="Text Box 16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58" name="Text Box 1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459" name="Text Box 16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60" name="Text Box 16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61" name="Text Box 1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462" name="Text Box 16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63" name="Text Box 17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64" name="Text Box 17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465" name="Text Box 172"/>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66" name="Text Box 17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67" name="Text Box 17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468" name="Text Box 17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69" name="Text Box 1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70" name="Text Box 17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471" name="Text Box 17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72" name="Text Box 17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73" name="Text Box 18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474" name="Text Box 20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475" name="Text Box 20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76" name="Text Box 21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77" name="Text Box 21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478" name="Text Box 212"/>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79" name="Text Box 21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80" name="Text Box 21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481" name="Text Box 215"/>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82" name="Text Box 21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83" name="Text Box 21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484" name="Text Box 21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85" name="Text Box 21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86" name="Text Box 22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487" name="Text Box 22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88" name="Text Box 22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89" name="Text Box 22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490" name="Text Box 22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91" name="Text Box 22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92" name="Text Box 22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493" name="Text Box 22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494" name="Text Box 22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95" name="Text Box 22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96" name="Text Box 23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497" name="Text Box 23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98" name="Text Box 23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499" name="Text Box 23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00" name="Text Box 23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01" name="Text Box 23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02" name="Text Box 23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03" name="Text Box 23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504" name="Text Box 23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05" name="Text Box 23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06" name="Text Box 24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507" name="Text Box 24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08" name="Text Box 24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09" name="Text Box 24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510" name="Text Box 24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11" name="Text Box 24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12" name="Text Box 24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513" name="Text Box 24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14" name="Text Box 24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15" name="Text Box 2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16" name="Text Box 25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17" name="Text Box 25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18" name="Text Box 2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19" name="Text Box 25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20" name="Text Box 25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21" name="Text Box 25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22" name="Text Box 25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23" name="Text Box 25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24" name="Text Box 25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25" name="Text Box 25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26" name="Text Box 26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27" name="Text Box 26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28" name="Text Box 2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29" name="Text Box 26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30" name="Text Box 26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31" name="Text Box 2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32" name="Text Box 26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33" name="Text Box 26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34" name="Text Box 26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35" name="Text Box 26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36" name="Text Box 27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37" name="Text Box 27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38" name="Text Box 27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39" name="Text Box 27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40" name="Text Box 27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41" name="Text Box 27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42" name="Text Box 2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43" name="Text Box 27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544" name="Text Box 27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45" name="Text Box 27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46" name="Text Box 28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547" name="Text Box 28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48" name="Text Box 28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49" name="Text Box 28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550" name="Text Box 284"/>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51" name="Text Box 28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52" name="Text Box 28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553" name="Text Box 28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54" name="Text Box 28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55" name="Text Box 28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556" name="Text Box 29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57" name="Text Box 29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58" name="Text Box 29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559" name="Text Box 29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60" name="Text Box 29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61" name="Text Box 29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562" name="Text Box 29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563" name="Text Box 29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64" name="Text Box 29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65" name="Text Box 29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566" name="Text Box 30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67" name="Text Box 30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68" name="Text Box 30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569" name="Text Box 30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70" name="Text Box 30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71" name="Text Box 30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572" name="Text Box 30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73" name="Text Box 30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74" name="Text Box 30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75" name="Text Box 33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76" name="Text Box 33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77" name="Text Box 33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78" name="Text Box 33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79" name="Text Box 34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80" name="Text Box 34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81" name="Text Box 34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82" name="Text Box 34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83" name="Text Box 34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84" name="Text Box 34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85" name="Text Box 37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86" name="Text Box 37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87" name="Text Box 37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88" name="Text Box 3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89" name="Text Box 37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90" name="Text Box 37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91" name="Text Box 37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92" name="Text Box 38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93" name="Text Box 38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94" name="Text Box 38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595" name="Text Box 41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596" name="Text Box 41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97" name="Text Box 41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598" name="Text Box 41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599" name="Text Box 414"/>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00" name="Text Box 41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01" name="Text Box 41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602" name="Text Box 41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03" name="Text Box 41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04" name="Text Box 41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605" name="Text Box 44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06" name="Text Box 44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07" name="Text Box 4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608" name="Text Box 45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09" name="Text Box 45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10" name="Text Box 4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611" name="Text Box 45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12" name="Text Box 45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13" name="Text Box 45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614" name="Text Box 45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615" name="Text Box 45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16" name="Text Box 45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17" name="Text Box 45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618" name="Text Box 46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19" name="Text Box 46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20" name="Text Box 4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621" name="Text Box 46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22" name="Text Box 46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23" name="Text Box 4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624" name="Text Box 46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625" name="Text Box 46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26" name="Text Box 4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27" name="Text Box 46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628" name="Text Box 47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29" name="Text Box 47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30" name="Text Box 47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631" name="Text Box 47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32" name="Text Box 47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33" name="Text Box 47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634" name="Text Box 47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35" name="Text Box 47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36" name="Text Box 47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637" name="Text Box 479"/>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38" name="Text Box 48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39" name="Text Box 48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640" name="Text Box 482"/>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41" name="Text Box 48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42" name="Text Box 48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643" name="Text Box 48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644" name="Text Box 48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45" name="Text Box 48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46" name="Text Box 48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647" name="Text Box 489"/>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48" name="Text Box 49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49" name="Text Box 49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650" name="Text Box 492"/>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51" name="Text Box 49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52" name="Text Box 49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653" name="Text Box 49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654" name="Text Box 49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55" name="Text Box 49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56" name="Text Box 49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657" name="Text Box 499"/>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58" name="Text Box 50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59" name="Text Box 50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660" name="Text Box 502"/>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61" name="Text Box 50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62" name="Text Box 50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663" name="Text Box 50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64" name="Text Box 50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65" name="Text Box 50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666" name="Text Box 50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67" name="Text Box 50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68" name="Text Box 51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669" name="Text Box 51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70" name="Text Box 51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71" name="Text Box 51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672" name="Text Box 51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673" name="Text Box 515"/>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74" name="Text Box 51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75" name="Text Box 51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676" name="Text Box 51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77" name="Text Box 51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78" name="Text Box 52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679" name="Text Box 52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80" name="Text Box 52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81" name="Text Box 52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682" name="Text Box 52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683" name="Text Box 525"/>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84" name="Text Box 52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85" name="Text Box 52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686" name="Text Box 52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87" name="Text Box 52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88" name="Text Box 53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689" name="Text Box 53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90" name="Text Box 53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91" name="Text Box 53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692" name="Text Box 53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693" name="Text Box 53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94" name="Text Box 53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95" name="Text Box 53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696" name="Text Box 53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97" name="Text Box 53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698" name="Text Box 54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699" name="Text Box 54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00" name="Text Box 54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01" name="Text Box 54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702" name="Text Box 54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03" name="Text Box 54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04" name="Text Box 54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705" name="Text Box 54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06" name="Text Box 54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07" name="Text Box 5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708" name="Text Box 55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709" name="Text Box 55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10" name="Text Box 5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11" name="Text Box 55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712" name="Text Box 55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13" name="Text Box 55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14" name="Text Box 55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715" name="Text Box 55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16" name="Text Box 55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17" name="Text Box 55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718" name="Text Box 56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719" name="Text Box 56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20" name="Text Box 5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21" name="Text Box 56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722" name="Text Box 56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23" name="Text Box 5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24" name="Text Box 56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725" name="Text Box 56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26" name="Text Box 5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27" name="Text Box 56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728" name="Text Box 57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729" name="Text Box 57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30" name="Text Box 57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31" name="Text Box 57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732" name="Text Box 574"/>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33" name="Text Box 57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34" name="Text Box 5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735" name="Text Box 57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36" name="Text Box 57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37" name="Text Box 57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738" name="Text Box 58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39" name="Text Box 58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40" name="Text Box 58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741" name="Text Box 58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42" name="Text Box 58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43" name="Text Box 58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744" name="Text Box 58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745" name="Text Box 58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46" name="Text Box 58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47" name="Text Box 58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748" name="Text Box 59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49" name="Text Box 59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50" name="Text Box 59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751" name="Text Box 59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52" name="Text Box 59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53" name="Text Box 59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754" name="Text Box 59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755" name="Text Box 59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56" name="Text Box 59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57" name="Text Box 59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758" name="Text Box 60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59" name="Text Box 60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60" name="Text Box 60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761" name="Text Box 60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62" name="Text Box 60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63" name="Text Box 60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764" name="Text Box 60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765" name="Text Box 60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66" name="Text Box 60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67" name="Text Box 60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768" name="Text Box 61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69" name="Text Box 61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70" name="Text Box 61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771" name="Text Box 61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72" name="Text Box 61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73" name="Text Box 61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774" name="Text Box 61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75" name="Text Box 61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76" name="Text Box 61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777" name="Text Box 61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78" name="Text Box 62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79" name="Text Box 62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780" name="Text Box 622"/>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781" name="Text Box 62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82" name="Text Box 62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83" name="Text Box 62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784" name="Text Box 62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85" name="Text Box 62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86" name="Text Box 62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787" name="Text Box 62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88" name="Text Box 63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89" name="Text Box 63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790" name="Text Box 632"/>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791" name="Text Box 63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92" name="Text Box 63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93" name="Text Box 63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794" name="Text Box 63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95" name="Text Box 63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96" name="Text Box 63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797" name="Text Box 63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98" name="Text Box 64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799" name="Text Box 64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800" name="Text Box 642"/>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01" name="Text Box 64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02" name="Text Box 64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803" name="Text Box 64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04" name="Text Box 64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05" name="Text Box 64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806" name="Text Box 64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07" name="Text Box 6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08" name="Text Box 65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809" name="Text Box 65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810" name="Text Box 652"/>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11" name="Text Box 65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12" name="Text Box 65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813" name="Text Box 65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14" name="Text Box 65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15" name="Text Box 65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816" name="Text Box 65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17" name="Text Box 65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18" name="Text Box 66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819" name="Text Box 66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20" name="Text Box 6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21" name="Text Box 66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822" name="Text Box 66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23" name="Text Box 6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24" name="Text Box 66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825" name="Text Box 66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26" name="Text Box 6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27" name="Text Box 66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828" name="Text Box 67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829" name="Text Box 67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30" name="Text Box 67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31" name="Text Box 67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832" name="Text Box 67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33" name="Text Box 67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34" name="Text Box 6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835" name="Text Box 67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36" name="Text Box 67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37" name="Text Box 67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838" name="Text Box 68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39" name="Text Box 68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40" name="Text Box 68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841" name="Text Box 68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42" name="Text Box 68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43" name="Text Box 68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844" name="Text Box 68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45" name="Text Box 68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46" name="Text Box 68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847" name="Text Box 68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848" name="Text Box 69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49" name="Text Box 69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50" name="Text Box 69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851" name="Text Box 69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52" name="Text Box 69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53" name="Text Box 69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854" name="Text Box 69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55" name="Text Box 69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56" name="Text Box 69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857" name="Text Box 69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858" name="Text Box 70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59" name="Text Box 70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60" name="Text Box 70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861" name="Text Box 70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62" name="Text Box 70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63" name="Text Box 70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864" name="Text Box 70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865" name="Text Box 70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66" name="Text Box 70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67" name="Text Box 70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868" name="Text Box 71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69" name="Text Box 71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70" name="Text Box 71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871" name="Text Box 71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72" name="Text Box 71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73" name="Text Box 71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4874" name="Text Box 71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875" name="Text Box 71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76" name="Text Box 71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77" name="Text Box 71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878" name="Text Box 72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79" name="Text Box 72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80" name="Text Box 72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881" name="Text Box 72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882" name="Text Box 72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83" name="Text Box 72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84" name="Text Box 72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885" name="Text Box 72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86" name="Text Box 72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87" name="Text Box 72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888" name="Text Box 73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89" name="Text Box 73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90" name="Text Box 73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891" name="Text Box 73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892" name="Text Box 73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93" name="Text Box 73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94" name="Text Box 73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895" name="Text Box 73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96" name="Text Box 73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897" name="Text Box 73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898" name="Text Box 74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899" name="Text Box 74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00" name="Text Box 74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01" name="Text Box 74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02" name="Text Box 74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03" name="Text Box 74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04" name="Text Box 74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05" name="Text Box 74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06" name="Text Box 74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07" name="Text Box 7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08" name="Text Box 75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09" name="Text Box 75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10" name="Text Box 7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911" name="Text Box 75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12" name="Text Box 75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13" name="Text Box 75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914" name="Text Box 75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15" name="Text Box 75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16" name="Text Box 75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917" name="Text Box 75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918" name="Text Box 76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19" name="Text Box 76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20" name="Text Box 7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921" name="Text Box 76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22" name="Text Box 76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23" name="Text Box 7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924" name="Text Box 76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25" name="Text Box 76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26" name="Text Box 7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927" name="Text Box 76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28" name="Text Box 77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29" name="Text Box 77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30" name="Text Box 772"/>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31" name="Text Box 77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32" name="Text Box 77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33" name="Text Box 77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34" name="Text Box 7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35" name="Text Box 77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36" name="Text Box 77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37" name="Text Box 77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38" name="Text Box 78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39" name="Text Box 78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40" name="Text Box 782"/>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41" name="Text Box 78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42" name="Text Box 78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43" name="Text Box 78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44" name="Text Box 78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45" name="Text Box 78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46" name="Text Box 78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47" name="Text Box 78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48" name="Text Box 79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49" name="Text Box 79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50" name="Text Box 79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51" name="Text Box 79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52" name="Text Box 79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53" name="Text Box 79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54" name="Text Box 79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55" name="Text Box 79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56" name="Text Box 79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57" name="Text Box 79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58" name="Text Box 80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59" name="Text Box 80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60" name="Text Box 80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61" name="Text Box 80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62" name="Text Box 80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63" name="Text Box 80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64" name="Text Box 80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65" name="Text Box 80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66" name="Text Box 80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67" name="Text Box 80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968" name="Text Box 81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69" name="Text Box 81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70" name="Text Box 81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971" name="Text Box 81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72" name="Text Box 81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73" name="Text Box 81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974" name="Text Box 81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975" name="Text Box 81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76" name="Text Box 81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77" name="Text Box 81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978" name="Text Box 82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79" name="Text Box 82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80" name="Text Box 82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981" name="Text Box 82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82" name="Text Box 82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83" name="Text Box 82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4984" name="Text Box 82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85" name="Text Box 82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86" name="Text Box 82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87" name="Text Box 82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88" name="Text Box 83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89" name="Text Box 83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90" name="Text Box 832"/>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91" name="Text Box 83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92" name="Text Box 83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93" name="Text Box 83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94" name="Text Box 83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95" name="Text Box 83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96" name="Text Box 83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4997" name="Text Box 83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98" name="Text Box 84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4999" name="Text Box 84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000" name="Text Box 842"/>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01" name="Text Box 84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02" name="Text Box 84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003" name="Text Box 84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04" name="Text Box 84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05" name="Text Box 84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006" name="Text Box 84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07" name="Text Box 8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08" name="Text Box 85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009" name="Text Box 85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10" name="Text Box 8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11" name="Text Box 85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012" name="Text Box 854"/>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013" name="Text Box 85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14" name="Text Box 85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15" name="Text Box 85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016" name="Text Box 85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17" name="Text Box 85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18" name="Text Box 86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019" name="Text Box 86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20" name="Text Box 8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21" name="Text Box 86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022" name="Text Box 864"/>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23" name="Text Box 8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24" name="Text Box 86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025" name="Text Box 86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26" name="Text Box 8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27" name="Text Box 86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28" name="Text Box 87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29" name="Text Box 1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30" name="Text Box 1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5031" name="Text Box 130"/>
        <xdr:cNvSpPr txBox="1">
          <a:spLocks noChangeArrowheads="1"/>
        </xdr:cNvSpPr>
      </xdr:nvSpPr>
      <xdr:spPr bwMode="auto">
        <a:xfrm>
          <a:off x="1504950" y="7877175"/>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032" name="Text Box 13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33" name="Text Box 1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34" name="Text Box 1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035" name="Text Box 13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36" name="Text Box 1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37" name="Text Box 1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038" name="Text Box 13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39" name="Text Box 1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40" name="Text Box 1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041" name="Text Box 14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42" name="Text Box 1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43" name="Text Box 1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044" name="Text Box 14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45" name="Text Box 1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46" name="Text Box 1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047" name="Text Box 14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048" name="Text Box 1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49" name="Text Box 1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50" name="Text Box 1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051" name="Text Box 1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52" name="Text Box 1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53" name="Text Box 1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054" name="Text Box 15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55" name="Text Box 1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56" name="Text Box 1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057" name="Text Box 15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58" name="Text Box 1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59" name="Text Box 1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060" name="Text Box 15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61" name="Text Box 1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62" name="Text Box 1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063" name="Text Box 16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064" name="Text Box 16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65" name="Text Box 1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66" name="Text Box 1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067" name="Text Box 16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68" name="Text Box 16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69" name="Text Box 1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070" name="Text Box 16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71" name="Text Box 1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72" name="Text Box 1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073" name="Text Box 17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74" name="Text Box 1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75" name="Text Box 1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076" name="Text Box 17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77" name="Text Box 1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78" name="Text Box 1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079" name="Text Box 17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80" name="Text Box 1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81" name="Text Box 1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082" name="Text Box 20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083" name="Text Box 20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84" name="Text Box 21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85" name="Text Box 2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086" name="Text Box 21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87" name="Text Box 2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88" name="Text Box 2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089" name="Text Box 21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90" name="Text Box 2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91" name="Text Box 2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092" name="Text Box 21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93" name="Text Box 2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94" name="Text Box 2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095" name="Text Box 22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96" name="Text Box 2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97" name="Text Box 22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098" name="Text Box 22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099" name="Text Box 2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00" name="Text Box 2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01" name="Text Box 22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02" name="Text Box 22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03" name="Text Box 2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04" name="Text Box 2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05" name="Text Box 23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06" name="Text Box 2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07" name="Text Box 2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08" name="Text Box 23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09" name="Text Box 2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10" name="Text Box 2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11" name="Text Box 2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112" name="Text Box 23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13" name="Text Box 2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14" name="Text Box 2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115" name="Text Box 24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16" name="Text Box 2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17" name="Text Box 2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118" name="Text Box 24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19" name="Text Box 2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20" name="Text Box 2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121" name="Text Box 24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22" name="Text Box 24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23" name="Text Box 2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24" name="Text Box 2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25" name="Text Box 25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26" name="Text Box 2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27" name="Text Box 2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28" name="Text Box 25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29" name="Text Box 2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30" name="Text Box 2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31" name="Text Box 2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32" name="Text Box 25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33" name="Text Box 2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34" name="Text Box 2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35" name="Text Box 26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36" name="Text Box 2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37" name="Text Box 2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38" name="Text Box 26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39" name="Text Box 2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40" name="Text Box 2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41" name="Text Box 2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42" name="Text Box 26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43" name="Text Box 2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44" name="Text Box 2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45" name="Text Box 27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46" name="Text Box 2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47" name="Text Box 2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48" name="Text Box 27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49" name="Text Box 2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50" name="Text Box 2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51" name="Text Box 27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152" name="Text Box 27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53" name="Text Box 2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54" name="Text Box 2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155" name="Text Box 28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56" name="Text Box 2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57" name="Text Box 2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158" name="Text Box 28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59" name="Text Box 2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60" name="Text Box 28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161" name="Text Box 28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62" name="Text Box 2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63" name="Text Box 2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164" name="Text Box 29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65" name="Text Box 2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66" name="Text Box 2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167" name="Text Box 29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68" name="Text Box 2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69" name="Text Box 2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170" name="Text Box 2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171" name="Text Box 29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72" name="Text Box 2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73" name="Text Box 2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174" name="Text Box 3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75" name="Text Box 3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76" name="Text Box 3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177" name="Text Box 3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78" name="Text Box 3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79" name="Text Box 3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180" name="Text Box 3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81" name="Text Box 30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82" name="Text Box 3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83" name="Text Box 33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84" name="Text Box 3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85" name="Text Box 3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86" name="Text Box 3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87" name="Text Box 34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88" name="Text Box 3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89" name="Text Box 3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90" name="Text Box 34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91" name="Text Box 3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92" name="Text Box 3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93" name="Text Box 37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94" name="Text Box 37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95" name="Text Box 3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96" name="Text Box 3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197" name="Text Box 37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98" name="Text Box 3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199" name="Text Box 3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200" name="Text Box 38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01" name="Text Box 3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02" name="Text Box 3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203" name="Text Box 41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204" name="Text Box 41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05" name="Text Box 4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06" name="Text Box 4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207" name="Text Box 41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08" name="Text Box 4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09" name="Text Box 4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210" name="Text Box 41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11" name="Text Box 4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12" name="Text Box 4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213" name="Text Box 44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14" name="Text Box 4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15" name="Text Box 4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216" name="Text Box 4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17" name="Text Box 4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18" name="Text Box 4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219" name="Text Box 45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20" name="Text Box 4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21" name="Text Box 4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222" name="Text Box 45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223" name="Text Box 4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24" name="Text Box 4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25" name="Text Box 4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226" name="Text Box 46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27" name="Text Box 4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28" name="Text Box 4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229" name="Text Box 46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30" name="Text Box 4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31" name="Text Box 4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232" name="Text Box 46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233" name="Text Box 4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34" name="Text Box 4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35" name="Text Box 4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236" name="Text Box 47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37" name="Text Box 4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38" name="Text Box 4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239" name="Text Box 47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40" name="Text Box 4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41" name="Text Box 4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242" name="Text Box 47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43" name="Text Box 4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44" name="Text Box 4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245" name="Text Box 47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46" name="Text Box 4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47" name="Text Box 4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248" name="Text Box 48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49" name="Text Box 4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50" name="Text Box 4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251" name="Text Box 48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252" name="Text Box 48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53" name="Text Box 4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54" name="Text Box 4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255" name="Text Box 48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56" name="Text Box 49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57" name="Text Box 4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258" name="Text Box 49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59" name="Text Box 49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60" name="Text Box 4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261" name="Text Box 49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262" name="Text Box 4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63" name="Text Box 49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64" name="Text Box 4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265" name="Text Box 49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66" name="Text Box 50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67" name="Text Box 5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268" name="Text Box 50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69" name="Text Box 50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70" name="Text Box 5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271" name="Text Box 50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72" name="Text Box 50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73" name="Text Box 50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274" name="Text Box 50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75" name="Text Box 5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76" name="Text Box 51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277" name="Text Box 51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78" name="Text Box 5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79" name="Text Box 5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280" name="Text Box 51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281" name="Text Box 51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82" name="Text Box 5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83" name="Text Box 5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284" name="Text Box 51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85" name="Text Box 5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86" name="Text Box 5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287" name="Text Box 52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88" name="Text Box 5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89" name="Text Box 52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290" name="Text Box 52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291" name="Text Box 52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92" name="Text Box 5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93" name="Text Box 5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294" name="Text Box 52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95" name="Text Box 5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96" name="Text Box 5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297" name="Text Box 53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98" name="Text Box 5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299" name="Text Box 5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300" name="Text Box 53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301" name="Text Box 53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02" name="Text Box 5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03" name="Text Box 5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304" name="Text Box 53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05" name="Text Box 5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06" name="Text Box 5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307" name="Text Box 54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08" name="Text Box 5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09" name="Text Box 5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310" name="Text Box 54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11" name="Text Box 5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12" name="Text Box 5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313" name="Text Box 5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14" name="Text Box 5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15" name="Text Box 5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316" name="Text Box 5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317" name="Text Box 55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18" name="Text Box 5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19" name="Text Box 5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320" name="Text Box 55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21" name="Text Box 5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22" name="Text Box 5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323" name="Text Box 5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24" name="Text Box 5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25" name="Text Box 5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326" name="Text Box 56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327" name="Text Box 56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28" name="Text Box 5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29" name="Text Box 5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330" name="Text Box 56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31" name="Text Box 5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32" name="Text Box 5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333" name="Text Box 5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34" name="Text Box 5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35" name="Text Box 5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336" name="Text Box 57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337" name="Text Box 57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38" name="Text Box 5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39" name="Text Box 5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340" name="Text Box 57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41" name="Text Box 5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42" name="Text Box 5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343" name="Text Box 57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44" name="Text Box 5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45" name="Text Box 5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346" name="Text Box 58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47" name="Text Box 5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48" name="Text Box 5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349" name="Text Box 58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50" name="Text Box 5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51" name="Text Box 5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352" name="Text Box 58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353" name="Text Box 58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54" name="Text Box 5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55" name="Text Box 5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356" name="Text Box 59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57" name="Text Box 5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58" name="Text Box 5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359" name="Text Box 59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60" name="Text Box 5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61" name="Text Box 5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362" name="Text Box 5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363" name="Text Box 59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64" name="Text Box 5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65" name="Text Box 5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366" name="Text Box 6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67" name="Text Box 6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68" name="Text Box 6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369" name="Text Box 6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70" name="Text Box 6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71" name="Text Box 6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372" name="Text Box 6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373" name="Text Box 60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74" name="Text Box 6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75" name="Text Box 6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376" name="Text Box 61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77" name="Text Box 6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78" name="Text Box 6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379" name="Text Box 61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80" name="Text Box 6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81" name="Text Box 6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382" name="Text Box 61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83" name="Text Box 6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84" name="Text Box 6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385" name="Text Box 61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86" name="Text Box 6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87" name="Text Box 6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388" name="Text Box 62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389" name="Text Box 6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90" name="Text Box 62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91" name="Text Box 6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392" name="Text Box 62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93" name="Text Box 6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94" name="Text Box 6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395" name="Text Box 62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96" name="Text Box 6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397" name="Text Box 6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398" name="Text Box 63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399" name="Text Box 63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00" name="Text Box 63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01" name="Text Box 6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402" name="Text Box 63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03" name="Text Box 6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04" name="Text Box 6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405" name="Text Box 63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06" name="Text Box 6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07" name="Text Box 6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408" name="Text Box 64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09" name="Text Box 6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10" name="Text Box 6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411" name="Text Box 64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12" name="Text Box 6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13" name="Text Box 64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414" name="Text Box 64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15" name="Text Box 6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16" name="Text Box 6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417" name="Text Box 65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418" name="Text Box 65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19" name="Text Box 6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20" name="Text Box 6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421" name="Text Box 65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22" name="Text Box 6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23" name="Text Box 6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424" name="Text Box 65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25" name="Text Box 6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26" name="Text Box 6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427" name="Text Box 66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28" name="Text Box 6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29" name="Text Box 6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430" name="Text Box 66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31" name="Text Box 6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32" name="Text Box 6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433" name="Text Box 66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34" name="Text Box 6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35" name="Text Box 6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436" name="Text Box 67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437" name="Text Box 67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38" name="Text Box 6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39" name="Text Box 6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440" name="Text Box 67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41" name="Text Box 6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42" name="Text Box 6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443" name="Text Box 67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44" name="Text Box 6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45" name="Text Box 6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446" name="Text Box 68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47" name="Text Box 6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48" name="Text Box 6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449" name="Text Box 68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50" name="Text Box 6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51" name="Text Box 6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452" name="Text Box 68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53" name="Text Box 6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54" name="Text Box 6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455" name="Text Box 68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456" name="Text Box 69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57" name="Text Box 6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58" name="Text Box 6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459" name="Text Box 69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60" name="Text Box 6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61" name="Text Box 6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462" name="Text Box 69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63" name="Text Box 69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64" name="Text Box 6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465" name="Text Box 69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466" name="Text Box 7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67" name="Text Box 7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68" name="Text Box 7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469" name="Text Box 7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70" name="Text Box 7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71" name="Text Box 7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472" name="Text Box 7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473" name="Text Box 70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74" name="Text Box 7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75" name="Text Box 7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476" name="Text Box 71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77" name="Text Box 7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78" name="Text Box 7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479" name="Text Box 71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80" name="Text Box 7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81" name="Text Box 7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482" name="Text Box 71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483" name="Text Box 71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84" name="Text Box 7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85" name="Text Box 7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486" name="Text Box 72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87" name="Text Box 7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88" name="Text Box 7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489" name="Text Box 7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490" name="Text Box 72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91" name="Text Box 7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92" name="Text Box 7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493" name="Text Box 72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94" name="Text Box 7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95" name="Text Box 7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496" name="Text Box 73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97" name="Text Box 7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498" name="Text Box 7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499" name="Text Box 73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00" name="Text Box 73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01" name="Text Box 7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02" name="Text Box 7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03" name="Text Box 7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04" name="Text Box 7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05" name="Text Box 7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06" name="Text Box 74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07" name="Text Box 74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08" name="Text Box 7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09" name="Text Box 7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10" name="Text Box 74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11" name="Text Box 7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12" name="Text Box 7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13" name="Text Box 7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14" name="Text Box 7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15" name="Text Box 7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16" name="Text Box 7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17" name="Text Box 7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18" name="Text Box 7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519" name="Text Box 75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20" name="Text Box 7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21" name="Text Box 7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522" name="Text Box 75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23" name="Text Box 7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24" name="Text Box 7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525" name="Text Box 75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526" name="Text Box 76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27" name="Text Box 7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28" name="Text Box 7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529" name="Text Box 76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30" name="Text Box 7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31" name="Text Box 7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532" name="Text Box 76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33" name="Text Box 76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34" name="Text Box 7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535" name="Text Box 76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36" name="Text Box 7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37" name="Text Box 7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38" name="Text Box 77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39" name="Text Box 7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40" name="Text Box 7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41" name="Text Box 77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42" name="Text Box 7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43" name="Text Box 7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44" name="Text Box 77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45" name="Text Box 77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46" name="Text Box 7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47" name="Text Box 7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48" name="Text Box 78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49" name="Text Box 7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50" name="Text Box 7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51" name="Text Box 78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52" name="Text Box 78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53" name="Text Box 7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54" name="Text Box 78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55" name="Text Box 7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56" name="Text Box 79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57" name="Text Box 79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58" name="Text Box 7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59" name="Text Box 79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60" name="Text Box 79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61" name="Text Box 7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62" name="Text Box 79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63" name="Text Box 79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64" name="Text Box 79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65" name="Text Box 7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66" name="Text Box 80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67" name="Text Box 80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68" name="Text Box 8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69" name="Text Box 80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70" name="Text Box 80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71" name="Text Box 8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72" name="Text Box 80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73" name="Text Box 80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74" name="Text Box 8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75" name="Text Box 8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576" name="Text Box 81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77" name="Text Box 8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78" name="Text Box 8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579" name="Text Box 81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80" name="Text Box 8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81" name="Text Box 8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582" name="Text Box 81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583" name="Text Box 81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84" name="Text Box 8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85" name="Text Box 8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586" name="Text Box 82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87" name="Text Box 8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88" name="Text Box 8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589" name="Text Box 8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90" name="Text Box 82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91" name="Text Box 8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592" name="Text Box 82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93" name="Text Box 8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94" name="Text Box 8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95" name="Text Box 82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96" name="Text Box 8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97" name="Text Box 8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598" name="Text Box 83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599" name="Text Box 8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00" name="Text Box 83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601" name="Text Box 83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602" name="Text Box 83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03" name="Text Box 8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04" name="Text Box 8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605" name="Text Box 83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06" name="Text Box 8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07" name="Text Box 8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608" name="Text Box 84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09" name="Text Box 8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10" name="Text Box 8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611" name="Text Box 84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12" name="Text Box 8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13" name="Text Box 84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614" name="Text Box 84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15" name="Text Box 8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16" name="Text Box 8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617" name="Text Box 85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18" name="Text Box 8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19" name="Text Box 8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620" name="Text Box 85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621" name="Text Box 85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22" name="Text Box 8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23" name="Text Box 8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624" name="Text Box 85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25" name="Text Box 8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26" name="Text Box 8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627" name="Text Box 86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28" name="Text Box 8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29" name="Text Box 8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630" name="Text Box 86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31" name="Text Box 8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32" name="Text Box 8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633" name="Text Box 86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34" name="Text Box 8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35" name="Text Box 8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36" name="Text Box 8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37" name="Text Box 10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38" name="Text Box 10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5639" name="Text Box 130"/>
        <xdr:cNvSpPr txBox="1">
          <a:spLocks noChangeArrowheads="1"/>
        </xdr:cNvSpPr>
      </xdr:nvSpPr>
      <xdr:spPr bwMode="auto">
        <a:xfrm>
          <a:off x="1504950" y="3771900"/>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640" name="Text Box 13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41" name="Text Box 13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42" name="Text Box 13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643" name="Text Box 13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44" name="Text Box 13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45" name="Text Box 13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646" name="Text Box 13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47" name="Text Box 13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48" name="Text Box 13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649" name="Text Box 14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50" name="Text Box 14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51" name="Text Box 14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652" name="Text Box 14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53" name="Text Box 14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54" name="Text Box 14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655" name="Text Box 14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656" name="Text Box 14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57" name="Text Box 14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58" name="Text Box 1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659" name="Text Box 15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60" name="Text Box 15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61" name="Text Box 1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662" name="Text Box 15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63" name="Text Box 15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64" name="Text Box 15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665" name="Text Box 15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66" name="Text Box 15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67" name="Text Box 15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668" name="Text Box 15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69" name="Text Box 16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70" name="Text Box 16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671" name="Text Box 162"/>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672" name="Text Box 16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73" name="Text Box 16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74" name="Text Box 1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675" name="Text Box 16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76" name="Text Box 16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77" name="Text Box 1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678" name="Text Box 16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79" name="Text Box 17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80" name="Text Box 17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681" name="Text Box 172"/>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82" name="Text Box 17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83" name="Text Box 17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684" name="Text Box 17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85" name="Text Box 1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86" name="Text Box 17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687" name="Text Box 17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88" name="Text Box 17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89" name="Text Box 18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690" name="Text Box 20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691" name="Text Box 20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92" name="Text Box 21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93" name="Text Box 21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694" name="Text Box 212"/>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95" name="Text Box 21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96" name="Text Box 21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697" name="Text Box 215"/>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98" name="Text Box 21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699" name="Text Box 21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700" name="Text Box 21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01" name="Text Box 21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02" name="Text Box 22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03" name="Text Box 22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04" name="Text Box 22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05" name="Text Box 22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06" name="Text Box 22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07" name="Text Box 22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08" name="Text Box 22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09" name="Text Box 22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10" name="Text Box 22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11" name="Text Box 22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12" name="Text Box 23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13" name="Text Box 23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14" name="Text Box 23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15" name="Text Box 23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16" name="Text Box 23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17" name="Text Box 23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18" name="Text Box 23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19" name="Text Box 23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720" name="Text Box 23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21" name="Text Box 23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22" name="Text Box 24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723" name="Text Box 24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24" name="Text Box 24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25" name="Text Box 24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726" name="Text Box 24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27" name="Text Box 24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28" name="Text Box 24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729" name="Text Box 24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30" name="Text Box 24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31" name="Text Box 2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32" name="Text Box 25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33" name="Text Box 25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34" name="Text Box 2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35" name="Text Box 25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36" name="Text Box 25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37" name="Text Box 25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38" name="Text Box 25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39" name="Text Box 25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40" name="Text Box 25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41" name="Text Box 25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42" name="Text Box 26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43" name="Text Box 26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44" name="Text Box 2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45" name="Text Box 26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46" name="Text Box 26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47" name="Text Box 2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48" name="Text Box 26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49" name="Text Box 26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50" name="Text Box 26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51" name="Text Box 26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52" name="Text Box 27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53" name="Text Box 27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54" name="Text Box 27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55" name="Text Box 27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56" name="Text Box 27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57" name="Text Box 27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58" name="Text Box 2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59" name="Text Box 27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760" name="Text Box 27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61" name="Text Box 27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62" name="Text Box 28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763" name="Text Box 28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64" name="Text Box 28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65" name="Text Box 28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766" name="Text Box 284"/>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67" name="Text Box 28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68" name="Text Box 28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769" name="Text Box 28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70" name="Text Box 28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71" name="Text Box 28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772" name="Text Box 29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73" name="Text Box 29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74" name="Text Box 29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775" name="Text Box 29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76" name="Text Box 29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77" name="Text Box 29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778" name="Text Box 29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779" name="Text Box 29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80" name="Text Box 29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81" name="Text Box 29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782" name="Text Box 30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83" name="Text Box 30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84" name="Text Box 30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785" name="Text Box 30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86" name="Text Box 30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87" name="Text Box 30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788" name="Text Box 30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89" name="Text Box 30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90" name="Text Box 30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91" name="Text Box 33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92" name="Text Box 33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93" name="Text Box 33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94" name="Text Box 33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95" name="Text Box 34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96" name="Text Box 34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97" name="Text Box 34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798" name="Text Box 34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799" name="Text Box 34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00" name="Text Box 34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801" name="Text Box 37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802" name="Text Box 37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03" name="Text Box 37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04" name="Text Box 3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805" name="Text Box 37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06" name="Text Box 37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07" name="Text Box 37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808" name="Text Box 38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09" name="Text Box 38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10" name="Text Box 38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811" name="Text Box 41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812" name="Text Box 41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13" name="Text Box 41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14" name="Text Box 41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815" name="Text Box 414"/>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16" name="Text Box 41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17" name="Text Box 41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818" name="Text Box 41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19" name="Text Box 41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20" name="Text Box 41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821" name="Text Box 44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22" name="Text Box 44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23" name="Text Box 4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824" name="Text Box 45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25" name="Text Box 45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26" name="Text Box 4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827" name="Text Box 45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28" name="Text Box 45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29" name="Text Box 45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830" name="Text Box 45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831" name="Text Box 45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32" name="Text Box 45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33" name="Text Box 45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834" name="Text Box 46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35" name="Text Box 46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36" name="Text Box 4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837" name="Text Box 46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38" name="Text Box 46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39" name="Text Box 4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840" name="Text Box 46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841" name="Text Box 46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42" name="Text Box 4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43" name="Text Box 46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844" name="Text Box 47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45" name="Text Box 47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46" name="Text Box 47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847" name="Text Box 47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48" name="Text Box 47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49" name="Text Box 47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850" name="Text Box 47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51" name="Text Box 47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52" name="Text Box 47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853" name="Text Box 479"/>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54" name="Text Box 48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55" name="Text Box 48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856" name="Text Box 482"/>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57" name="Text Box 48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58" name="Text Box 48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859" name="Text Box 48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860" name="Text Box 48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61" name="Text Box 48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62" name="Text Box 48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863" name="Text Box 489"/>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64" name="Text Box 49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65" name="Text Box 49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866" name="Text Box 492"/>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67" name="Text Box 49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68" name="Text Box 49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869" name="Text Box 49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870" name="Text Box 49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71" name="Text Box 49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72" name="Text Box 49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873" name="Text Box 499"/>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74" name="Text Box 50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75" name="Text Box 50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876" name="Text Box 502"/>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77" name="Text Box 50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78" name="Text Box 50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879" name="Text Box 50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80" name="Text Box 50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81" name="Text Box 50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882" name="Text Box 50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83" name="Text Box 50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84" name="Text Box 51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885" name="Text Box 51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86" name="Text Box 51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87" name="Text Box 51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888" name="Text Box 51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889" name="Text Box 515"/>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90" name="Text Box 51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91" name="Text Box 51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892" name="Text Box 51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93" name="Text Box 51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94" name="Text Box 52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895" name="Text Box 52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96" name="Text Box 52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897" name="Text Box 52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898" name="Text Box 52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899" name="Text Box 525"/>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00" name="Text Box 52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01" name="Text Box 52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902" name="Text Box 528"/>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03" name="Text Box 52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04" name="Text Box 53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905" name="Text Box 53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06" name="Text Box 53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07" name="Text Box 53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908" name="Text Box 53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909" name="Text Box 53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10" name="Text Box 53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11" name="Text Box 53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912" name="Text Box 53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13" name="Text Box 53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14" name="Text Box 54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915" name="Text Box 54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16" name="Text Box 54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17" name="Text Box 54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918" name="Text Box 54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19" name="Text Box 54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20" name="Text Box 54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921" name="Text Box 54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22" name="Text Box 54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23" name="Text Box 5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924" name="Text Box 55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925" name="Text Box 55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26" name="Text Box 5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27" name="Text Box 55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928" name="Text Box 55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29" name="Text Box 55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30" name="Text Box 55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931" name="Text Box 55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32" name="Text Box 55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33" name="Text Box 55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934" name="Text Box 56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935" name="Text Box 56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36" name="Text Box 5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37" name="Text Box 56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938" name="Text Box 56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39" name="Text Box 5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40" name="Text Box 56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941" name="Text Box 56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42" name="Text Box 5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43" name="Text Box 56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5944" name="Text Box 57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945" name="Text Box 57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46" name="Text Box 57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47" name="Text Box 57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948" name="Text Box 574"/>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49" name="Text Box 57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50" name="Text Box 5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951" name="Text Box 57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52" name="Text Box 57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53" name="Text Box 57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954" name="Text Box 58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55" name="Text Box 58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56" name="Text Box 58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957" name="Text Box 58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58" name="Text Box 58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59" name="Text Box 58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960" name="Text Box 58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961" name="Text Box 58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62" name="Text Box 58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63" name="Text Box 58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964" name="Text Box 59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65" name="Text Box 59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66" name="Text Box 59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967" name="Text Box 59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68" name="Text Box 59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69" name="Text Box 59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970" name="Text Box 59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971" name="Text Box 59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72" name="Text Box 59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73" name="Text Box 59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974" name="Text Box 60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75" name="Text Box 60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76" name="Text Box 60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977" name="Text Box 60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78" name="Text Box 60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79" name="Text Box 60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5980" name="Text Box 60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981" name="Text Box 60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82" name="Text Box 60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83" name="Text Box 60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984" name="Text Box 61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85" name="Text Box 61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86" name="Text Box 61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987" name="Text Box 61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88" name="Text Box 61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89" name="Text Box 61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990" name="Text Box 61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91" name="Text Box 61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92" name="Text Box 61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993" name="Text Box 61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94" name="Text Box 62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95" name="Text Box 62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996" name="Text Box 622"/>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5997" name="Text Box 62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98" name="Text Box 62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5999" name="Text Box 62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00" name="Text Box 62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01" name="Text Box 62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02" name="Text Box 62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03" name="Text Box 62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04" name="Text Box 63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05" name="Text Box 63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06" name="Text Box 632"/>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07" name="Text Box 63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08" name="Text Box 63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09" name="Text Box 63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10" name="Text Box 63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11" name="Text Box 63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12" name="Text Box 63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13" name="Text Box 63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14" name="Text Box 64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15" name="Text Box 64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16" name="Text Box 642"/>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17" name="Text Box 64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18" name="Text Box 64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019" name="Text Box 64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20" name="Text Box 64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21" name="Text Box 64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022" name="Text Box 64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23" name="Text Box 6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24" name="Text Box 65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025" name="Text Box 65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026" name="Text Box 652"/>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27" name="Text Box 65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28" name="Text Box 65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029" name="Text Box 65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30" name="Text Box 65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31" name="Text Box 65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032" name="Text Box 65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33" name="Text Box 65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34" name="Text Box 66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035" name="Text Box 66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36" name="Text Box 6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37" name="Text Box 66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38" name="Text Box 66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39" name="Text Box 6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40" name="Text Box 66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41" name="Text Box 66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42" name="Text Box 6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43" name="Text Box 66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44" name="Text Box 67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45" name="Text Box 671"/>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46" name="Text Box 67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47" name="Text Box 67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48" name="Text Box 67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49" name="Text Box 67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50" name="Text Box 6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51" name="Text Box 67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52" name="Text Box 67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53" name="Text Box 67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54" name="Text Box 68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55" name="Text Box 68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56" name="Text Box 68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057" name="Text Box 68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58" name="Text Box 68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59" name="Text Box 68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060" name="Text Box 68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61" name="Text Box 68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62" name="Text Box 68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063" name="Text Box 68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064" name="Text Box 69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65" name="Text Box 69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66" name="Text Box 69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067" name="Text Box 693"/>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68" name="Text Box 69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69" name="Text Box 69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070" name="Text Box 69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71" name="Text Box 69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72" name="Text Box 69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073" name="Text Box 69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074" name="Text Box 70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75" name="Text Box 70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76" name="Text Box 70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077" name="Text Box 70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78" name="Text Box 70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79" name="Text Box 70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080" name="Text Box 70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081" name="Text Box 70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82" name="Text Box 70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83" name="Text Box 70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084" name="Text Box 710"/>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85" name="Text Box 71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86" name="Text Box 71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087" name="Text Box 713"/>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88" name="Text Box 71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89" name="Text Box 71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090" name="Text Box 716"/>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91" name="Text Box 71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92" name="Text Box 71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93" name="Text Box 71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94" name="Text Box 72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95" name="Text Box 72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96" name="Text Box 72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97" name="Text Box 72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098" name="Text Box 724"/>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099" name="Text Box 72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00" name="Text Box 72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101" name="Text Box 72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02" name="Text Box 72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03" name="Text Box 72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104" name="Text Box 73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05" name="Text Box 73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06" name="Text Box 73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107" name="Text Box 73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08" name="Text Box 73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09" name="Text Box 73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10" name="Text Box 73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11" name="Text Box 73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12" name="Text Box 73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13" name="Text Box 73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14" name="Text Box 74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15" name="Text Box 74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16" name="Text Box 74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17" name="Text Box 74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18" name="Text Box 74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19" name="Text Box 74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20" name="Text Box 74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21" name="Text Box 74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22" name="Text Box 74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23" name="Text Box 7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24" name="Text Box 750"/>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25" name="Text Box 75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26" name="Text Box 7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127" name="Text Box 75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28" name="Text Box 75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29" name="Text Box 75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130" name="Text Box 75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31" name="Text Box 75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32" name="Text Box 75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133" name="Text Box 75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134" name="Text Box 76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35" name="Text Box 76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36" name="Text Box 7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137" name="Text Box 76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38" name="Text Box 76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39" name="Text Box 7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140" name="Text Box 76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41" name="Text Box 76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42" name="Text Box 7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143" name="Text Box 769"/>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44" name="Text Box 77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45" name="Text Box 77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46" name="Text Box 772"/>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47" name="Text Box 77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48" name="Text Box 77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49" name="Text Box 77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50" name="Text Box 77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51" name="Text Box 77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52" name="Text Box 77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53" name="Text Box 77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54" name="Text Box 78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55" name="Text Box 78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56" name="Text Box 782"/>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57" name="Text Box 78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58" name="Text Box 78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59" name="Text Box 78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60" name="Text Box 78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61" name="Text Box 78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62" name="Text Box 78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63" name="Text Box 78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64" name="Text Box 79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65" name="Text Box 79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66" name="Text Box 79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67" name="Text Box 79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68" name="Text Box 79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69" name="Text Box 79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70" name="Text Box 79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71" name="Text Box 79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72" name="Text Box 798"/>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73" name="Text Box 79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74" name="Text Box 80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75" name="Text Box 801"/>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76" name="Text Box 80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77" name="Text Box 80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78" name="Text Box 804"/>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79" name="Text Box 80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80" name="Text Box 80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181" name="Text Box 807"/>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82" name="Text Box 80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83" name="Text Box 80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184" name="Text Box 81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85" name="Text Box 81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86" name="Text Box 81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187" name="Text Box 81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88" name="Text Box 81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89" name="Text Box 81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190" name="Text Box 81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191" name="Text Box 817"/>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92" name="Text Box 81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93" name="Text Box 81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194" name="Text Box 820"/>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95" name="Text Box 82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96" name="Text Box 82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197" name="Text Box 823"/>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98" name="Text Box 82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199" name="Text Box 82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200" name="Text Box 826"/>
        <xdr:cNvSpPr txBox="1">
          <a:spLocks noChangeArrowheads="1"/>
        </xdr:cNvSpPr>
      </xdr:nvSpPr>
      <xdr:spPr bwMode="auto">
        <a:xfrm>
          <a:off x="1504950" y="37719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01" name="Text Box 82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02" name="Text Box 82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203" name="Text Box 82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04" name="Text Box 83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05" name="Text Box 83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206" name="Text Box 832"/>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07" name="Text Box 83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08" name="Text Box 83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209" name="Text Box 83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210" name="Text Box 836"/>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11" name="Text Box 83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12" name="Text Box 83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213" name="Text Box 839"/>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14" name="Text Box 84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15" name="Text Box 841"/>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216" name="Text Box 842"/>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17" name="Text Box 84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18" name="Text Box 844"/>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219" name="Text Box 845"/>
        <xdr:cNvSpPr txBox="1">
          <a:spLocks noChangeArrowheads="1"/>
        </xdr:cNvSpPr>
      </xdr:nvSpPr>
      <xdr:spPr bwMode="auto">
        <a:xfrm>
          <a:off x="1504950" y="37719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20" name="Text Box 84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21" name="Text Box 84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222" name="Text Box 84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23" name="Text Box 84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24" name="Text Box 85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225" name="Text Box 85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26" name="Text Box 85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27" name="Text Box 85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228" name="Text Box 854"/>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229" name="Text Box 855"/>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30" name="Text Box 85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31" name="Text Box 857"/>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232" name="Text Box 858"/>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33" name="Text Box 85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34" name="Text Box 86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235" name="Text Box 861"/>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36" name="Text Box 862"/>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37" name="Text Box 863"/>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238" name="Text Box 864"/>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39" name="Text Box 865"/>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40" name="Text Box 866"/>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241" name="Text Box 867"/>
        <xdr:cNvSpPr txBox="1">
          <a:spLocks noChangeArrowheads="1"/>
        </xdr:cNvSpPr>
      </xdr:nvSpPr>
      <xdr:spPr bwMode="auto">
        <a:xfrm>
          <a:off x="1504950" y="37719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42" name="Text Box 868"/>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43" name="Text Box 869"/>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44" name="Text Box 870"/>
        <xdr:cNvSpPr txBox="1">
          <a:spLocks noChangeArrowheads="1"/>
        </xdr:cNvSpPr>
      </xdr:nvSpPr>
      <xdr:spPr bwMode="auto">
        <a:xfrm>
          <a:off x="1504950" y="3771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45" name="Text Box 10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46" name="Text Box 10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6247" name="Text Box 130"/>
        <xdr:cNvSpPr txBox="1">
          <a:spLocks noChangeArrowheads="1"/>
        </xdr:cNvSpPr>
      </xdr:nvSpPr>
      <xdr:spPr bwMode="auto">
        <a:xfrm>
          <a:off x="1504950" y="5829300"/>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248" name="Text Box 13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49" name="Text Box 13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50" name="Text Box 13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251" name="Text Box 13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52" name="Text Box 13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53" name="Text Box 13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254" name="Text Box 13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55" name="Text Box 13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56" name="Text Box 13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257" name="Text Box 14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58" name="Text Box 14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59" name="Text Box 14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260" name="Text Box 14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61" name="Text Box 14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62" name="Text Box 14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263" name="Text Box 14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264" name="Text Box 14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65" name="Text Box 14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66" name="Text Box 1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267" name="Text Box 15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68" name="Text Box 15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69" name="Text Box 1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270" name="Text Box 15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71" name="Text Box 15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72" name="Text Box 15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273" name="Text Box 15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74" name="Text Box 15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75" name="Text Box 15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276" name="Text Box 15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77" name="Text Box 16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78" name="Text Box 16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279" name="Text Box 162"/>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280" name="Text Box 16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81" name="Text Box 16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82" name="Text Box 1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283" name="Text Box 16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84" name="Text Box 16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85" name="Text Box 1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286" name="Text Box 16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87" name="Text Box 17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88" name="Text Box 17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289" name="Text Box 172"/>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90" name="Text Box 17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91" name="Text Box 17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292" name="Text Box 17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93" name="Text Box 1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94" name="Text Box 17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295" name="Text Box 17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96" name="Text Box 17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297" name="Text Box 18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298" name="Text Box 20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299" name="Text Box 20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00" name="Text Box 21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01" name="Text Box 21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302" name="Text Box 212"/>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03" name="Text Box 21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04" name="Text Box 21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305" name="Text Box 215"/>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06" name="Text Box 21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07" name="Text Box 21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308" name="Text Box 21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09" name="Text Box 21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10" name="Text Box 22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11" name="Text Box 22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12" name="Text Box 22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13" name="Text Box 22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14" name="Text Box 22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15" name="Text Box 22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16" name="Text Box 22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17" name="Text Box 22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18" name="Text Box 22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19" name="Text Box 22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20" name="Text Box 23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21" name="Text Box 23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22" name="Text Box 23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23" name="Text Box 23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24" name="Text Box 23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25" name="Text Box 23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26" name="Text Box 23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27" name="Text Box 23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328" name="Text Box 23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29" name="Text Box 23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30" name="Text Box 24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331" name="Text Box 24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32" name="Text Box 24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33" name="Text Box 24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334" name="Text Box 24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35" name="Text Box 24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36" name="Text Box 24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337" name="Text Box 24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38" name="Text Box 24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39" name="Text Box 2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40" name="Text Box 25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41" name="Text Box 25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42" name="Text Box 2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43" name="Text Box 25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44" name="Text Box 25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45" name="Text Box 25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46" name="Text Box 25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47" name="Text Box 25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48" name="Text Box 25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49" name="Text Box 25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50" name="Text Box 26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51" name="Text Box 26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52" name="Text Box 2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53" name="Text Box 26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54" name="Text Box 26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55" name="Text Box 2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56" name="Text Box 26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57" name="Text Box 26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58" name="Text Box 26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59" name="Text Box 26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60" name="Text Box 27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61" name="Text Box 27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62" name="Text Box 27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63" name="Text Box 27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64" name="Text Box 27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65" name="Text Box 27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66" name="Text Box 2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67" name="Text Box 27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368" name="Text Box 27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69" name="Text Box 27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70" name="Text Box 28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371" name="Text Box 28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72" name="Text Box 28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73" name="Text Box 28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374" name="Text Box 284"/>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75" name="Text Box 28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76" name="Text Box 28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377" name="Text Box 28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78" name="Text Box 28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79" name="Text Box 28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380" name="Text Box 29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81" name="Text Box 29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82" name="Text Box 29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383" name="Text Box 29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84" name="Text Box 29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85" name="Text Box 29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386" name="Text Box 29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387" name="Text Box 29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88" name="Text Box 29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89" name="Text Box 29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390" name="Text Box 30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91" name="Text Box 30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92" name="Text Box 30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393" name="Text Box 30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94" name="Text Box 30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95" name="Text Box 30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396" name="Text Box 30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97" name="Text Box 30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398" name="Text Box 30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399" name="Text Box 33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00" name="Text Box 33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01" name="Text Box 33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02" name="Text Box 33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03" name="Text Box 34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04" name="Text Box 34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05" name="Text Box 34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06" name="Text Box 34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07" name="Text Box 34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08" name="Text Box 34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09" name="Text Box 37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10" name="Text Box 37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11" name="Text Box 37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12" name="Text Box 3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13" name="Text Box 37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14" name="Text Box 37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15" name="Text Box 37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16" name="Text Box 38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17" name="Text Box 38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18" name="Text Box 38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19" name="Text Box 41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420" name="Text Box 41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21" name="Text Box 41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22" name="Text Box 41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423" name="Text Box 414"/>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24" name="Text Box 41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25" name="Text Box 41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426" name="Text Box 41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27" name="Text Box 41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28" name="Text Box 41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429" name="Text Box 44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30" name="Text Box 44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31" name="Text Box 4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32" name="Text Box 45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33" name="Text Box 45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34" name="Text Box 4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35" name="Text Box 45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36" name="Text Box 45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37" name="Text Box 45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38" name="Text Box 45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39" name="Text Box 45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40" name="Text Box 45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41" name="Text Box 45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42" name="Text Box 46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43" name="Text Box 46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44" name="Text Box 4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45" name="Text Box 46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46" name="Text Box 46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47" name="Text Box 4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48" name="Text Box 46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49" name="Text Box 46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50" name="Text Box 4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51" name="Text Box 46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52" name="Text Box 47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53" name="Text Box 47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54" name="Text Box 47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55" name="Text Box 47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56" name="Text Box 47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57" name="Text Box 47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458" name="Text Box 47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59" name="Text Box 47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60" name="Text Box 47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461" name="Text Box 479"/>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62" name="Text Box 48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63" name="Text Box 48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464" name="Text Box 482"/>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65" name="Text Box 48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66" name="Text Box 48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467" name="Text Box 48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468" name="Text Box 48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69" name="Text Box 48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70" name="Text Box 48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471" name="Text Box 489"/>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72" name="Text Box 49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73" name="Text Box 49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474" name="Text Box 492"/>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75" name="Text Box 49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76" name="Text Box 49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477" name="Text Box 49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478" name="Text Box 49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79" name="Text Box 49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80" name="Text Box 49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481" name="Text Box 499"/>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82" name="Text Box 50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83" name="Text Box 50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484" name="Text Box 502"/>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85" name="Text Box 50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86" name="Text Box 50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487" name="Text Box 50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88" name="Text Box 50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89" name="Text Box 50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490" name="Text Box 50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91" name="Text Box 50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92" name="Text Box 51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493" name="Text Box 51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94" name="Text Box 51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95" name="Text Box 51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496" name="Text Box 51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497" name="Text Box 515"/>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98" name="Text Box 51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499" name="Text Box 51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500" name="Text Box 51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01" name="Text Box 51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02" name="Text Box 52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503" name="Text Box 52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04" name="Text Box 52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05" name="Text Box 52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506" name="Text Box 52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507" name="Text Box 525"/>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08" name="Text Box 52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09" name="Text Box 52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510" name="Text Box 528"/>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11" name="Text Box 52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12" name="Text Box 53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513" name="Text Box 53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14" name="Text Box 53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15" name="Text Box 53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516" name="Text Box 53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517" name="Text Box 53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18" name="Text Box 53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19" name="Text Box 53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520" name="Text Box 53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21" name="Text Box 53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22" name="Text Box 54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523" name="Text Box 54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24" name="Text Box 54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25" name="Text Box 54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526" name="Text Box 54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27" name="Text Box 54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28" name="Text Box 54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529" name="Text Box 54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30" name="Text Box 54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31" name="Text Box 5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532" name="Text Box 55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533" name="Text Box 55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34" name="Text Box 5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35" name="Text Box 55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536" name="Text Box 55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37" name="Text Box 55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38" name="Text Box 55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539" name="Text Box 55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40" name="Text Box 55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41" name="Text Box 55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542" name="Text Box 56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543" name="Text Box 56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44" name="Text Box 5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45" name="Text Box 56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546" name="Text Box 56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47" name="Text Box 5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48" name="Text Box 56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549" name="Text Box 56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50" name="Text Box 5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51" name="Text Box 56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552" name="Text Box 57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553" name="Text Box 57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54" name="Text Box 57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55" name="Text Box 57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556" name="Text Box 574"/>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57" name="Text Box 57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58" name="Text Box 5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559" name="Text Box 57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60" name="Text Box 57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61" name="Text Box 57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562" name="Text Box 58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63" name="Text Box 58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64" name="Text Box 58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565" name="Text Box 58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66" name="Text Box 58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67" name="Text Box 58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568" name="Text Box 58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569" name="Text Box 58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70" name="Text Box 58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71" name="Text Box 58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572" name="Text Box 59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73" name="Text Box 59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74" name="Text Box 59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575" name="Text Box 59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76" name="Text Box 59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77" name="Text Box 59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578" name="Text Box 59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579" name="Text Box 59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80" name="Text Box 59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81" name="Text Box 59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582" name="Text Box 60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83" name="Text Box 60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84" name="Text Box 60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585" name="Text Box 60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86" name="Text Box 60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87" name="Text Box 60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588" name="Text Box 60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589" name="Text Box 60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90" name="Text Box 60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91" name="Text Box 60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592" name="Text Box 61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93" name="Text Box 61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94" name="Text Box 61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595" name="Text Box 61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96" name="Text Box 61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97" name="Text Box 61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598" name="Text Box 61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599" name="Text Box 61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00" name="Text Box 61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01" name="Text Box 61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02" name="Text Box 62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03" name="Text Box 62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04" name="Text Box 622"/>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05" name="Text Box 62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06" name="Text Box 62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07" name="Text Box 62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08" name="Text Box 62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09" name="Text Box 62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10" name="Text Box 62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11" name="Text Box 62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12" name="Text Box 63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13" name="Text Box 63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14" name="Text Box 632"/>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15" name="Text Box 63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16" name="Text Box 63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17" name="Text Box 63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18" name="Text Box 63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19" name="Text Box 63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20" name="Text Box 63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21" name="Text Box 63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22" name="Text Box 64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23" name="Text Box 64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24" name="Text Box 642"/>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25" name="Text Box 64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26" name="Text Box 64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627" name="Text Box 64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28" name="Text Box 64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29" name="Text Box 64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630" name="Text Box 64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31" name="Text Box 6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32" name="Text Box 65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633" name="Text Box 65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634" name="Text Box 652"/>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35" name="Text Box 65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36" name="Text Box 65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637" name="Text Box 65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38" name="Text Box 65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39" name="Text Box 65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640" name="Text Box 65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41" name="Text Box 65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42" name="Text Box 66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643" name="Text Box 66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44" name="Text Box 6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45" name="Text Box 66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46" name="Text Box 66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47" name="Text Box 6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48" name="Text Box 66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49" name="Text Box 66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50" name="Text Box 6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51" name="Text Box 66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52" name="Text Box 67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53" name="Text Box 671"/>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54" name="Text Box 67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55" name="Text Box 67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56" name="Text Box 67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57" name="Text Box 67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58" name="Text Box 6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59" name="Text Box 67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60" name="Text Box 67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61" name="Text Box 67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62" name="Text Box 68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63" name="Text Box 68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64" name="Text Box 68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665" name="Text Box 68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66" name="Text Box 68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67" name="Text Box 68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668" name="Text Box 68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69" name="Text Box 68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70" name="Text Box 68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671" name="Text Box 68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672" name="Text Box 69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73" name="Text Box 69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74" name="Text Box 69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675" name="Text Box 693"/>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76" name="Text Box 69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77" name="Text Box 69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678" name="Text Box 69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79" name="Text Box 69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80" name="Text Box 69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681" name="Text Box 69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682" name="Text Box 70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83" name="Text Box 70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84" name="Text Box 70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685" name="Text Box 70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86" name="Text Box 70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87" name="Text Box 70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688" name="Text Box 70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689" name="Text Box 70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90" name="Text Box 70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91" name="Text Box 70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692" name="Text Box 710"/>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93" name="Text Box 71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94" name="Text Box 71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695" name="Text Box 713"/>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96" name="Text Box 71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697" name="Text Box 71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698" name="Text Box 716"/>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699" name="Text Box 71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00" name="Text Box 71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01" name="Text Box 71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702" name="Text Box 72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03" name="Text Box 72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04" name="Text Box 72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705" name="Text Box 72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706" name="Text Box 724"/>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07" name="Text Box 72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08" name="Text Box 72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709" name="Text Box 72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10" name="Text Box 72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11" name="Text Box 72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712" name="Text Box 73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13" name="Text Box 73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14" name="Text Box 73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715" name="Text Box 73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16" name="Text Box 73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17" name="Text Box 73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18" name="Text Box 73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19" name="Text Box 73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20" name="Text Box 73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21" name="Text Box 73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22" name="Text Box 74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23" name="Text Box 74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24" name="Text Box 74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25" name="Text Box 74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26" name="Text Box 74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27" name="Text Box 74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28" name="Text Box 74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29" name="Text Box 74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30" name="Text Box 74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31" name="Text Box 7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32" name="Text Box 750"/>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33" name="Text Box 75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34" name="Text Box 7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735" name="Text Box 75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36" name="Text Box 75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37" name="Text Box 75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738" name="Text Box 75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39" name="Text Box 75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40" name="Text Box 75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741" name="Text Box 75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742" name="Text Box 76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43" name="Text Box 76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44" name="Text Box 7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745" name="Text Box 76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46" name="Text Box 76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47" name="Text Box 7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748" name="Text Box 76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49" name="Text Box 76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50" name="Text Box 7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751" name="Text Box 769"/>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52" name="Text Box 77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53" name="Text Box 77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54" name="Text Box 772"/>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55" name="Text Box 77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56" name="Text Box 77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57" name="Text Box 77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58" name="Text Box 77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59" name="Text Box 77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60" name="Text Box 77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61" name="Text Box 77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62" name="Text Box 78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63" name="Text Box 78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64" name="Text Box 782"/>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65" name="Text Box 78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66" name="Text Box 78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67" name="Text Box 78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68" name="Text Box 78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69" name="Text Box 78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70" name="Text Box 78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71" name="Text Box 78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72" name="Text Box 79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73" name="Text Box 79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74" name="Text Box 79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75" name="Text Box 79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76" name="Text Box 79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77" name="Text Box 79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78" name="Text Box 79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79" name="Text Box 79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80" name="Text Box 798"/>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81" name="Text Box 79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82" name="Text Box 80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83" name="Text Box 801"/>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84" name="Text Box 80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85" name="Text Box 80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86" name="Text Box 804"/>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87" name="Text Box 80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88" name="Text Box 80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789" name="Text Box 807"/>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90" name="Text Box 80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91" name="Text Box 80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792" name="Text Box 81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93" name="Text Box 81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94" name="Text Box 81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795" name="Text Box 81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96" name="Text Box 81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797" name="Text Box 81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798" name="Text Box 81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799" name="Text Box 817"/>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00" name="Text Box 81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01" name="Text Box 81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802" name="Text Box 820"/>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03" name="Text Box 82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04" name="Text Box 82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805" name="Text Box 823"/>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06" name="Text Box 82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07" name="Text Box 82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808" name="Text Box 826"/>
        <xdr:cNvSpPr txBox="1">
          <a:spLocks noChangeArrowheads="1"/>
        </xdr:cNvSpPr>
      </xdr:nvSpPr>
      <xdr:spPr bwMode="auto">
        <a:xfrm>
          <a:off x="1504950" y="5829300"/>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09" name="Text Box 82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10" name="Text Box 82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811" name="Text Box 82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12" name="Text Box 83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13" name="Text Box 83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814" name="Text Box 832"/>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15" name="Text Box 83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16" name="Text Box 83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817" name="Text Box 83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818" name="Text Box 836"/>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19" name="Text Box 83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20" name="Text Box 83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821" name="Text Box 839"/>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22" name="Text Box 84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23" name="Text Box 841"/>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824" name="Text Box 842"/>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25" name="Text Box 84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26" name="Text Box 844"/>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827" name="Text Box 845"/>
        <xdr:cNvSpPr txBox="1">
          <a:spLocks noChangeArrowheads="1"/>
        </xdr:cNvSpPr>
      </xdr:nvSpPr>
      <xdr:spPr bwMode="auto">
        <a:xfrm>
          <a:off x="1504950" y="58293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28" name="Text Box 84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29" name="Text Box 84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830" name="Text Box 84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31" name="Text Box 84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32" name="Text Box 85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833" name="Text Box 85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34" name="Text Box 85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35" name="Text Box 85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836" name="Text Box 854"/>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837" name="Text Box 855"/>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38" name="Text Box 85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39" name="Text Box 857"/>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840" name="Text Box 858"/>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41" name="Text Box 85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42" name="Text Box 86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843" name="Text Box 861"/>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44" name="Text Box 862"/>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45" name="Text Box 863"/>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846" name="Text Box 864"/>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47" name="Text Box 865"/>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48" name="Text Box 866"/>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849" name="Text Box 867"/>
        <xdr:cNvSpPr txBox="1">
          <a:spLocks noChangeArrowheads="1"/>
        </xdr:cNvSpPr>
      </xdr:nvSpPr>
      <xdr:spPr bwMode="auto">
        <a:xfrm>
          <a:off x="1504950" y="5829300"/>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50" name="Text Box 868"/>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51" name="Text Box 869"/>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52" name="Text Box 870"/>
        <xdr:cNvSpPr txBox="1">
          <a:spLocks noChangeArrowheads="1"/>
        </xdr:cNvSpPr>
      </xdr:nvSpPr>
      <xdr:spPr bwMode="auto">
        <a:xfrm>
          <a:off x="1504950" y="58293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53" name="Text Box 1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54" name="Text Box 1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6855" name="Text Box 130"/>
        <xdr:cNvSpPr txBox="1">
          <a:spLocks noChangeArrowheads="1"/>
        </xdr:cNvSpPr>
      </xdr:nvSpPr>
      <xdr:spPr bwMode="auto">
        <a:xfrm>
          <a:off x="1504950" y="7877175"/>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856" name="Text Box 13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57" name="Text Box 1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58" name="Text Box 1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859" name="Text Box 13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60" name="Text Box 1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61" name="Text Box 1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862" name="Text Box 13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63" name="Text Box 1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64" name="Text Box 1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865" name="Text Box 14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66" name="Text Box 1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67" name="Text Box 1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868" name="Text Box 14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69" name="Text Box 1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70" name="Text Box 1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871" name="Text Box 14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872" name="Text Box 1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73" name="Text Box 1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74" name="Text Box 1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875" name="Text Box 1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76" name="Text Box 1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77" name="Text Box 1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878" name="Text Box 15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79" name="Text Box 1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80" name="Text Box 1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881" name="Text Box 15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82" name="Text Box 1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83" name="Text Box 1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884" name="Text Box 15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85" name="Text Box 1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86" name="Text Box 1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887" name="Text Box 16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888" name="Text Box 16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89" name="Text Box 1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90" name="Text Box 1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891" name="Text Box 16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92" name="Text Box 16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93" name="Text Box 1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894" name="Text Box 16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95" name="Text Box 1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96" name="Text Box 1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897" name="Text Box 17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98" name="Text Box 1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899" name="Text Box 1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00" name="Text Box 17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01" name="Text Box 1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02" name="Text Box 1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903" name="Text Box 17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04" name="Text Box 1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05" name="Text Box 1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906" name="Text Box 20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907" name="Text Box 20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08" name="Text Box 21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09" name="Text Box 2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910" name="Text Box 21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11" name="Text Box 2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12" name="Text Box 2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913" name="Text Box 21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14" name="Text Box 2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15" name="Text Box 2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916" name="Text Box 21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17" name="Text Box 2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18" name="Text Box 2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19" name="Text Box 22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20" name="Text Box 2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21" name="Text Box 22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22" name="Text Box 22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23" name="Text Box 2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24" name="Text Box 2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25" name="Text Box 22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26" name="Text Box 22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27" name="Text Box 2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28" name="Text Box 2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29" name="Text Box 23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30" name="Text Box 2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31" name="Text Box 2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32" name="Text Box 23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33" name="Text Box 2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34" name="Text Box 2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35" name="Text Box 2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936" name="Text Box 23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37" name="Text Box 2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38" name="Text Box 2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939" name="Text Box 24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40" name="Text Box 2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41" name="Text Box 2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942" name="Text Box 24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43" name="Text Box 2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44" name="Text Box 2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6945" name="Text Box 24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46" name="Text Box 24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47" name="Text Box 2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48" name="Text Box 2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49" name="Text Box 25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50" name="Text Box 2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51" name="Text Box 2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52" name="Text Box 25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53" name="Text Box 2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54" name="Text Box 2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55" name="Text Box 2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56" name="Text Box 25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57" name="Text Box 2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58" name="Text Box 2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59" name="Text Box 26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60" name="Text Box 2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61" name="Text Box 2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62" name="Text Box 26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63" name="Text Box 2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64" name="Text Box 2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65" name="Text Box 2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66" name="Text Box 26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67" name="Text Box 2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68" name="Text Box 2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69" name="Text Box 27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70" name="Text Box 2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71" name="Text Box 2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72" name="Text Box 27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73" name="Text Box 2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74" name="Text Box 2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6975" name="Text Box 27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976" name="Text Box 27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77" name="Text Box 2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78" name="Text Box 2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979" name="Text Box 28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80" name="Text Box 2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81" name="Text Box 2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982" name="Text Box 28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83" name="Text Box 2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84" name="Text Box 28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985" name="Text Box 28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86" name="Text Box 2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87" name="Text Box 2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988" name="Text Box 29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89" name="Text Box 2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90" name="Text Box 2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991" name="Text Box 29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92" name="Text Box 2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93" name="Text Box 2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994" name="Text Box 2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995" name="Text Box 29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96" name="Text Box 2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97" name="Text Box 2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6998" name="Text Box 3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6999" name="Text Box 3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00" name="Text Box 3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001" name="Text Box 3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02" name="Text Box 3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03" name="Text Box 3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004" name="Text Box 3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05" name="Text Box 30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06" name="Text Box 3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07" name="Text Box 33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08" name="Text Box 3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09" name="Text Box 3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10" name="Text Box 3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11" name="Text Box 34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12" name="Text Box 3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13" name="Text Box 3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14" name="Text Box 34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15" name="Text Box 3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16" name="Text Box 3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17" name="Text Box 37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18" name="Text Box 37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19" name="Text Box 3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20" name="Text Box 3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21" name="Text Box 37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22" name="Text Box 3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23" name="Text Box 3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24" name="Text Box 38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25" name="Text Box 3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26" name="Text Box 3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27" name="Text Box 41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028" name="Text Box 41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29" name="Text Box 4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30" name="Text Box 4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031" name="Text Box 41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32" name="Text Box 4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33" name="Text Box 4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034" name="Text Box 41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35" name="Text Box 4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36" name="Text Box 4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037" name="Text Box 44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38" name="Text Box 4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39" name="Text Box 4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40" name="Text Box 4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41" name="Text Box 4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42" name="Text Box 4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43" name="Text Box 45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44" name="Text Box 4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45" name="Text Box 4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46" name="Text Box 45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47" name="Text Box 4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48" name="Text Box 4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49" name="Text Box 4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50" name="Text Box 46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51" name="Text Box 4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52" name="Text Box 4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53" name="Text Box 46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54" name="Text Box 4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55" name="Text Box 4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56" name="Text Box 46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57" name="Text Box 4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58" name="Text Box 4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59" name="Text Box 4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60" name="Text Box 47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61" name="Text Box 4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62" name="Text Box 4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63" name="Text Box 47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64" name="Text Box 4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65" name="Text Box 4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066" name="Text Box 47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67" name="Text Box 4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68" name="Text Box 4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069" name="Text Box 47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70" name="Text Box 4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71" name="Text Box 4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072" name="Text Box 48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73" name="Text Box 4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74" name="Text Box 4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075" name="Text Box 48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076" name="Text Box 48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77" name="Text Box 4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78" name="Text Box 4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079" name="Text Box 48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80" name="Text Box 49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81" name="Text Box 4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082" name="Text Box 49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83" name="Text Box 49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84" name="Text Box 4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085" name="Text Box 49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086" name="Text Box 4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87" name="Text Box 49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88" name="Text Box 4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089" name="Text Box 49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90" name="Text Box 50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91" name="Text Box 5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092" name="Text Box 50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93" name="Text Box 50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94" name="Text Box 5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095" name="Text Box 50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96" name="Text Box 50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97" name="Text Box 50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098" name="Text Box 50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099" name="Text Box 5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00" name="Text Box 51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101" name="Text Box 51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02" name="Text Box 5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03" name="Text Box 5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104" name="Text Box 51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105" name="Text Box 51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06" name="Text Box 5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07" name="Text Box 5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108" name="Text Box 51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09" name="Text Box 5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10" name="Text Box 5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111" name="Text Box 52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12" name="Text Box 5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13" name="Text Box 52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114" name="Text Box 52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115" name="Text Box 52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16" name="Text Box 5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17" name="Text Box 5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118" name="Text Box 52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19" name="Text Box 5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20" name="Text Box 5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121" name="Text Box 53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22" name="Text Box 5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23" name="Text Box 5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124" name="Text Box 53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125" name="Text Box 53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26" name="Text Box 5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27" name="Text Box 5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128" name="Text Box 53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29" name="Text Box 5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30" name="Text Box 5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131" name="Text Box 54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32" name="Text Box 5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33" name="Text Box 5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134" name="Text Box 54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35" name="Text Box 5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36" name="Text Box 5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137" name="Text Box 5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38" name="Text Box 5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39" name="Text Box 5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140" name="Text Box 5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141" name="Text Box 55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42" name="Text Box 5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43" name="Text Box 5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144" name="Text Box 55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45" name="Text Box 5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46" name="Text Box 5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147" name="Text Box 5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48" name="Text Box 5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49" name="Text Box 5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150" name="Text Box 56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151" name="Text Box 56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52" name="Text Box 5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53" name="Text Box 5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154" name="Text Box 56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55" name="Text Box 5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56" name="Text Box 5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157" name="Text Box 5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58" name="Text Box 5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59" name="Text Box 5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160" name="Text Box 57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161" name="Text Box 57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62" name="Text Box 5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63" name="Text Box 5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164" name="Text Box 57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65" name="Text Box 5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66" name="Text Box 5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167" name="Text Box 57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68" name="Text Box 5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69" name="Text Box 5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170" name="Text Box 58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71" name="Text Box 5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72" name="Text Box 5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173" name="Text Box 58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74" name="Text Box 5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75" name="Text Box 5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176" name="Text Box 58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177" name="Text Box 58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78" name="Text Box 5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79" name="Text Box 5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180" name="Text Box 59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81" name="Text Box 5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82" name="Text Box 5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183" name="Text Box 59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84" name="Text Box 5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85" name="Text Box 5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186" name="Text Box 5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187" name="Text Box 59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88" name="Text Box 5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89" name="Text Box 5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190" name="Text Box 6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91" name="Text Box 6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92" name="Text Box 6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193" name="Text Box 6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94" name="Text Box 6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95" name="Text Box 6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196" name="Text Box 6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197" name="Text Box 60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98" name="Text Box 6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199" name="Text Box 6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00" name="Text Box 61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01" name="Text Box 6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02" name="Text Box 6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03" name="Text Box 61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04" name="Text Box 6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05" name="Text Box 6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06" name="Text Box 61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07" name="Text Box 6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08" name="Text Box 6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09" name="Text Box 61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10" name="Text Box 6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11" name="Text Box 6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12" name="Text Box 62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13" name="Text Box 6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14" name="Text Box 62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15" name="Text Box 6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16" name="Text Box 62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17" name="Text Box 6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18" name="Text Box 6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19" name="Text Box 62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20" name="Text Box 6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21" name="Text Box 6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22" name="Text Box 63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23" name="Text Box 63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24" name="Text Box 63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25" name="Text Box 6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26" name="Text Box 63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27" name="Text Box 6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28" name="Text Box 6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29" name="Text Box 63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30" name="Text Box 6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31" name="Text Box 6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32" name="Text Box 64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33" name="Text Box 6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34" name="Text Box 6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235" name="Text Box 64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36" name="Text Box 6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37" name="Text Box 64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238" name="Text Box 64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39" name="Text Box 6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40" name="Text Box 6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241" name="Text Box 65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242" name="Text Box 65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43" name="Text Box 6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44" name="Text Box 6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245" name="Text Box 65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46" name="Text Box 6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47" name="Text Box 6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248" name="Text Box 65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49" name="Text Box 6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50" name="Text Box 6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251" name="Text Box 66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52" name="Text Box 6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53" name="Text Box 6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54" name="Text Box 66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55" name="Text Box 6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56" name="Text Box 6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57" name="Text Box 66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58" name="Text Box 6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59" name="Text Box 6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60" name="Text Box 67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61" name="Text Box 67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62" name="Text Box 6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63" name="Text Box 6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64" name="Text Box 67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65" name="Text Box 6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66" name="Text Box 6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67" name="Text Box 67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68" name="Text Box 6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69" name="Text Box 6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270" name="Text Box 68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71" name="Text Box 6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72" name="Text Box 6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273" name="Text Box 68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74" name="Text Box 6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75" name="Text Box 6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276" name="Text Box 68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77" name="Text Box 6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78" name="Text Box 6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279" name="Text Box 68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280" name="Text Box 69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81" name="Text Box 6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82" name="Text Box 6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283" name="Text Box 69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84" name="Text Box 6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85" name="Text Box 6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286" name="Text Box 69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87" name="Text Box 69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88" name="Text Box 6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289" name="Text Box 69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290" name="Text Box 7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91" name="Text Box 7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92" name="Text Box 7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293" name="Text Box 7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94" name="Text Box 7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95" name="Text Box 7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296" name="Text Box 7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297" name="Text Box 70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98" name="Text Box 7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299" name="Text Box 7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300" name="Text Box 71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01" name="Text Box 7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02" name="Text Box 7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303" name="Text Box 71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04" name="Text Box 7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05" name="Text Box 7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306" name="Text Box 71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307" name="Text Box 71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08" name="Text Box 7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09" name="Text Box 7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310" name="Text Box 72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11" name="Text Box 7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12" name="Text Box 7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313" name="Text Box 7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314" name="Text Box 72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15" name="Text Box 7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16" name="Text Box 7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317" name="Text Box 72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18" name="Text Box 7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19" name="Text Box 7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320" name="Text Box 73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21" name="Text Box 7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22" name="Text Box 7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323" name="Text Box 73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24" name="Text Box 73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25" name="Text Box 7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26" name="Text Box 7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27" name="Text Box 7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28" name="Text Box 7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29" name="Text Box 7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30" name="Text Box 74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31" name="Text Box 74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32" name="Text Box 7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33" name="Text Box 7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34" name="Text Box 74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35" name="Text Box 7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36" name="Text Box 7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37" name="Text Box 7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38" name="Text Box 7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39" name="Text Box 7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40" name="Text Box 7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41" name="Text Box 7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42" name="Text Box 7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343" name="Text Box 75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44" name="Text Box 7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45" name="Text Box 7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346" name="Text Box 75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47" name="Text Box 7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48" name="Text Box 7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349" name="Text Box 75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350" name="Text Box 76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51" name="Text Box 7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52" name="Text Box 7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353" name="Text Box 76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54" name="Text Box 7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55" name="Text Box 7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356" name="Text Box 76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57" name="Text Box 76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58" name="Text Box 7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359" name="Text Box 76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60" name="Text Box 7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61" name="Text Box 7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62" name="Text Box 77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63" name="Text Box 7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64" name="Text Box 7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65" name="Text Box 77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66" name="Text Box 7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67" name="Text Box 7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68" name="Text Box 77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69" name="Text Box 77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70" name="Text Box 7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71" name="Text Box 7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72" name="Text Box 78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73" name="Text Box 7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74" name="Text Box 7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75" name="Text Box 78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76" name="Text Box 78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77" name="Text Box 7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78" name="Text Box 78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79" name="Text Box 7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80" name="Text Box 79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81" name="Text Box 79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82" name="Text Box 7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83" name="Text Box 79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84" name="Text Box 79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85" name="Text Box 7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86" name="Text Box 79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87" name="Text Box 79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88" name="Text Box 79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89" name="Text Box 7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90" name="Text Box 80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91" name="Text Box 80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92" name="Text Box 8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93" name="Text Box 80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94" name="Text Box 80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95" name="Text Box 8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96" name="Text Box 80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397" name="Text Box 80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98" name="Text Box 8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399" name="Text Box 8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400" name="Text Box 81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01" name="Text Box 8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02" name="Text Box 8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403" name="Text Box 81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04" name="Text Box 8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05" name="Text Box 8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406" name="Text Box 81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407" name="Text Box 81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08" name="Text Box 8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09" name="Text Box 8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410" name="Text Box 82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11" name="Text Box 8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12" name="Text Box 8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413" name="Text Box 8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14" name="Text Box 82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15" name="Text Box 8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416" name="Text Box 82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17" name="Text Box 8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18" name="Text Box 8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419" name="Text Box 82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20" name="Text Box 8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21" name="Text Box 8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422" name="Text Box 83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23" name="Text Box 8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24" name="Text Box 83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425" name="Text Box 83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426" name="Text Box 83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27" name="Text Box 8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28" name="Text Box 8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429" name="Text Box 83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30" name="Text Box 8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31" name="Text Box 8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432" name="Text Box 84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33" name="Text Box 8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34" name="Text Box 8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435" name="Text Box 84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36" name="Text Box 8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37" name="Text Box 84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438" name="Text Box 84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39" name="Text Box 8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40" name="Text Box 8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441" name="Text Box 85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42" name="Text Box 8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43" name="Text Box 8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444" name="Text Box 85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445" name="Text Box 85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46" name="Text Box 8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47" name="Text Box 8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448" name="Text Box 85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49" name="Text Box 8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50" name="Text Box 8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451" name="Text Box 86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52" name="Text Box 8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53" name="Text Box 8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454" name="Text Box 86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55" name="Text Box 8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56" name="Text Box 8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457" name="Text Box 86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58" name="Text Box 8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59" name="Text Box 8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60" name="Text Box 8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61" name="Text Box 1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62" name="Text Box 1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7463" name="Text Box 130"/>
        <xdr:cNvSpPr txBox="1">
          <a:spLocks noChangeArrowheads="1"/>
        </xdr:cNvSpPr>
      </xdr:nvSpPr>
      <xdr:spPr bwMode="auto">
        <a:xfrm>
          <a:off x="1504950" y="9725025"/>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464" name="Text Box 13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65" name="Text Box 1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66" name="Text Box 1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467" name="Text Box 13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68" name="Text Box 1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69" name="Text Box 1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470" name="Text Box 13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71" name="Text Box 1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72" name="Text Box 1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473" name="Text Box 14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74" name="Text Box 1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75" name="Text Box 1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476" name="Text Box 14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77" name="Text Box 1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78" name="Text Box 1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479" name="Text Box 14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480" name="Text Box 1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81" name="Text Box 1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82" name="Text Box 1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483" name="Text Box 1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84" name="Text Box 1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85" name="Text Box 1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486" name="Text Box 15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87" name="Text Box 1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88" name="Text Box 1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489" name="Text Box 15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90" name="Text Box 1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91" name="Text Box 1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492" name="Text Box 15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93" name="Text Box 1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94" name="Text Box 1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495" name="Text Box 16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496" name="Text Box 16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97" name="Text Box 1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498" name="Text Box 1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499" name="Text Box 16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00" name="Text Box 16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01" name="Text Box 1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02" name="Text Box 16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03" name="Text Box 1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04" name="Text Box 1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505" name="Text Box 17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06" name="Text Box 1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07" name="Text Box 1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08" name="Text Box 17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09" name="Text Box 1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10" name="Text Box 1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511" name="Text Box 17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12" name="Text Box 1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13" name="Text Box 1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514" name="Text Box 20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515" name="Text Box 20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16" name="Text Box 21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17" name="Text Box 2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518" name="Text Box 21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19" name="Text Box 2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20" name="Text Box 2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521" name="Text Box 21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22" name="Text Box 2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23" name="Text Box 2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524" name="Text Box 21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25" name="Text Box 2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26" name="Text Box 2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27" name="Text Box 22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28" name="Text Box 2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29" name="Text Box 22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30" name="Text Box 22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31" name="Text Box 2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32" name="Text Box 2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33" name="Text Box 22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34" name="Text Box 22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35" name="Text Box 2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36" name="Text Box 2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37" name="Text Box 23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38" name="Text Box 2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39" name="Text Box 2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40" name="Text Box 23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41" name="Text Box 2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42" name="Text Box 2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43" name="Text Box 2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544" name="Text Box 23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45" name="Text Box 2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46" name="Text Box 2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547" name="Text Box 24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48" name="Text Box 2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49" name="Text Box 2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550" name="Text Box 24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51" name="Text Box 2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52" name="Text Box 2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553" name="Text Box 24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54" name="Text Box 24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55" name="Text Box 2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56" name="Text Box 2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57" name="Text Box 25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58" name="Text Box 2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59" name="Text Box 2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60" name="Text Box 25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61" name="Text Box 2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62" name="Text Box 2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63" name="Text Box 2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64" name="Text Box 25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65" name="Text Box 2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66" name="Text Box 2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67" name="Text Box 26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68" name="Text Box 2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69" name="Text Box 2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70" name="Text Box 26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71" name="Text Box 2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72" name="Text Box 2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73" name="Text Box 2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74" name="Text Box 26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75" name="Text Box 2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76" name="Text Box 2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77" name="Text Box 27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78" name="Text Box 2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79" name="Text Box 2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80" name="Text Box 27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81" name="Text Box 2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82" name="Text Box 2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583" name="Text Box 27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584" name="Text Box 27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85" name="Text Box 2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86" name="Text Box 2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587" name="Text Box 28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88" name="Text Box 2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89" name="Text Box 2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590" name="Text Box 28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91" name="Text Box 2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92" name="Text Box 28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593" name="Text Box 28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94" name="Text Box 2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95" name="Text Box 2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596" name="Text Box 29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97" name="Text Box 2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598" name="Text Box 2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599" name="Text Box 29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00" name="Text Box 2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01" name="Text Box 2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02" name="Text Box 2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03" name="Text Box 29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04" name="Text Box 2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05" name="Text Box 2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06" name="Text Box 3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07" name="Text Box 3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08" name="Text Box 3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09" name="Text Box 3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10" name="Text Box 3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11" name="Text Box 3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12" name="Text Box 3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13" name="Text Box 30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14" name="Text Box 3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15" name="Text Box 33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16" name="Text Box 3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17" name="Text Box 3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18" name="Text Box 3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19" name="Text Box 34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20" name="Text Box 3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21" name="Text Box 3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22" name="Text Box 34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23" name="Text Box 3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24" name="Text Box 3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25" name="Text Box 37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26" name="Text Box 37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27" name="Text Box 3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28" name="Text Box 3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29" name="Text Box 37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30" name="Text Box 3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31" name="Text Box 3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32" name="Text Box 38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33" name="Text Box 3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34" name="Text Box 3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35" name="Text Box 41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36" name="Text Box 41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37" name="Text Box 4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38" name="Text Box 4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39" name="Text Box 41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40" name="Text Box 4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41" name="Text Box 4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42" name="Text Box 41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43" name="Text Box 4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44" name="Text Box 4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45" name="Text Box 44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46" name="Text Box 4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47" name="Text Box 4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48" name="Text Box 4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49" name="Text Box 4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50" name="Text Box 4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51" name="Text Box 45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52" name="Text Box 4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53" name="Text Box 4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54" name="Text Box 45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55" name="Text Box 4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56" name="Text Box 4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57" name="Text Box 4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58" name="Text Box 46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59" name="Text Box 4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60" name="Text Box 4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61" name="Text Box 46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62" name="Text Box 4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63" name="Text Box 4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64" name="Text Box 46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65" name="Text Box 4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66" name="Text Box 4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67" name="Text Box 4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68" name="Text Box 47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69" name="Text Box 4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70" name="Text Box 4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71" name="Text Box 47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72" name="Text Box 4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73" name="Text Box 4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674" name="Text Box 47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75" name="Text Box 4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76" name="Text Box 4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77" name="Text Box 47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78" name="Text Box 4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79" name="Text Box 4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80" name="Text Box 48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81" name="Text Box 4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82" name="Text Box 4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83" name="Text Box 48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84" name="Text Box 48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85" name="Text Box 4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86" name="Text Box 4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87" name="Text Box 48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88" name="Text Box 49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89" name="Text Box 4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90" name="Text Box 49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91" name="Text Box 49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92" name="Text Box 4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93" name="Text Box 49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94" name="Text Box 4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95" name="Text Box 49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96" name="Text Box 4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697" name="Text Box 49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98" name="Text Box 50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699" name="Text Box 5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700" name="Text Box 50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01" name="Text Box 50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02" name="Text Box 5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703" name="Text Box 50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04" name="Text Box 50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05" name="Text Box 50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706" name="Text Box 50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07" name="Text Box 5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08" name="Text Box 51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709" name="Text Box 51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10" name="Text Box 5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11" name="Text Box 5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712" name="Text Box 51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713" name="Text Box 51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14" name="Text Box 5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15" name="Text Box 5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716" name="Text Box 51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17" name="Text Box 5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18" name="Text Box 5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719" name="Text Box 52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20" name="Text Box 5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21" name="Text Box 52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722" name="Text Box 52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723" name="Text Box 52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24" name="Text Box 5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25" name="Text Box 5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726" name="Text Box 52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27" name="Text Box 5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28" name="Text Box 5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729" name="Text Box 53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30" name="Text Box 5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31" name="Text Box 5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732" name="Text Box 53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733" name="Text Box 53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34" name="Text Box 5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35" name="Text Box 5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736" name="Text Box 53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37" name="Text Box 5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38" name="Text Box 5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739" name="Text Box 54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40" name="Text Box 5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41" name="Text Box 5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742" name="Text Box 54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43" name="Text Box 5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44" name="Text Box 5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745" name="Text Box 5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46" name="Text Box 5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47" name="Text Box 5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748" name="Text Box 5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749" name="Text Box 55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50" name="Text Box 5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51" name="Text Box 5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752" name="Text Box 55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53" name="Text Box 5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54" name="Text Box 5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755" name="Text Box 5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56" name="Text Box 5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57" name="Text Box 5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758" name="Text Box 56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759" name="Text Box 56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60" name="Text Box 5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61" name="Text Box 5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762" name="Text Box 56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63" name="Text Box 5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64" name="Text Box 5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765" name="Text Box 5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66" name="Text Box 5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67" name="Text Box 5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768" name="Text Box 57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769" name="Text Box 57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70" name="Text Box 5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71" name="Text Box 5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772" name="Text Box 57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73" name="Text Box 5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74" name="Text Box 5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775" name="Text Box 57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76" name="Text Box 5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77" name="Text Box 5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778" name="Text Box 58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79" name="Text Box 5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80" name="Text Box 5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781" name="Text Box 58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82" name="Text Box 5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83" name="Text Box 5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784" name="Text Box 58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785" name="Text Box 58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86" name="Text Box 5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87" name="Text Box 5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788" name="Text Box 59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89" name="Text Box 5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90" name="Text Box 5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791" name="Text Box 59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92" name="Text Box 5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93" name="Text Box 5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794" name="Text Box 5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795" name="Text Box 59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96" name="Text Box 5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97" name="Text Box 5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798" name="Text Box 6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799" name="Text Box 6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00" name="Text Box 6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801" name="Text Box 6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02" name="Text Box 6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03" name="Text Box 6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804" name="Text Box 6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05" name="Text Box 60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06" name="Text Box 6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07" name="Text Box 6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08" name="Text Box 61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09" name="Text Box 6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10" name="Text Box 6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11" name="Text Box 61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12" name="Text Box 6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13" name="Text Box 6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14" name="Text Box 61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15" name="Text Box 6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16" name="Text Box 6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17" name="Text Box 61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18" name="Text Box 6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19" name="Text Box 6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20" name="Text Box 62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21" name="Text Box 6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22" name="Text Box 62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23" name="Text Box 6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24" name="Text Box 62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25" name="Text Box 6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26" name="Text Box 6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27" name="Text Box 62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28" name="Text Box 6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29" name="Text Box 6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30" name="Text Box 63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31" name="Text Box 63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32" name="Text Box 63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33" name="Text Box 6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34" name="Text Box 63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35" name="Text Box 6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36" name="Text Box 6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37" name="Text Box 63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38" name="Text Box 6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39" name="Text Box 6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40" name="Text Box 64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41" name="Text Box 6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42" name="Text Box 6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843" name="Text Box 64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44" name="Text Box 6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45" name="Text Box 64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846" name="Text Box 64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47" name="Text Box 6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48" name="Text Box 6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849" name="Text Box 65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850" name="Text Box 65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51" name="Text Box 6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52" name="Text Box 6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853" name="Text Box 65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54" name="Text Box 6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55" name="Text Box 6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856" name="Text Box 65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57" name="Text Box 6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58" name="Text Box 6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859" name="Text Box 66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60" name="Text Box 6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61" name="Text Box 6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62" name="Text Box 66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63" name="Text Box 6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64" name="Text Box 6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65" name="Text Box 66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66" name="Text Box 6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67" name="Text Box 6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68" name="Text Box 67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69" name="Text Box 67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70" name="Text Box 6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71" name="Text Box 6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72" name="Text Box 67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73" name="Text Box 6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74" name="Text Box 6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75" name="Text Box 67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76" name="Text Box 6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77" name="Text Box 6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878" name="Text Box 68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79" name="Text Box 6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80" name="Text Box 6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881" name="Text Box 68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82" name="Text Box 6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83" name="Text Box 6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884" name="Text Box 68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85" name="Text Box 6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86" name="Text Box 6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887" name="Text Box 68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888" name="Text Box 69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89" name="Text Box 6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90" name="Text Box 6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891" name="Text Box 69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92" name="Text Box 6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93" name="Text Box 6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894" name="Text Box 69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95" name="Text Box 69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96" name="Text Box 6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897" name="Text Box 69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898" name="Text Box 7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899" name="Text Box 7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00" name="Text Box 7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901" name="Text Box 7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02" name="Text Box 7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03" name="Text Box 7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904" name="Text Box 7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905" name="Text Box 70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06" name="Text Box 7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07" name="Text Box 7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908" name="Text Box 71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09" name="Text Box 7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10" name="Text Box 7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911" name="Text Box 71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12" name="Text Box 7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13" name="Text Box 7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7914" name="Text Box 71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915" name="Text Box 71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16" name="Text Box 7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17" name="Text Box 7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918" name="Text Box 72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19" name="Text Box 7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20" name="Text Box 7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921" name="Text Box 7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922" name="Text Box 72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23" name="Text Box 7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24" name="Text Box 7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925" name="Text Box 72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26" name="Text Box 7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27" name="Text Box 7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928" name="Text Box 73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29" name="Text Box 7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30" name="Text Box 7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931" name="Text Box 73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32" name="Text Box 73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33" name="Text Box 7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34" name="Text Box 7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35" name="Text Box 7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36" name="Text Box 7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37" name="Text Box 7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38" name="Text Box 74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39" name="Text Box 74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40" name="Text Box 7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41" name="Text Box 7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42" name="Text Box 74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43" name="Text Box 7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44" name="Text Box 7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45" name="Text Box 7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46" name="Text Box 7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47" name="Text Box 7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48" name="Text Box 7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49" name="Text Box 7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50" name="Text Box 7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951" name="Text Box 75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52" name="Text Box 7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53" name="Text Box 7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954" name="Text Box 75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55" name="Text Box 7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56" name="Text Box 7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957" name="Text Box 75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958" name="Text Box 76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59" name="Text Box 7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60" name="Text Box 7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961" name="Text Box 76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62" name="Text Box 7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63" name="Text Box 7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964" name="Text Box 76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65" name="Text Box 76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66" name="Text Box 7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7967" name="Text Box 76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68" name="Text Box 7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69" name="Text Box 7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70" name="Text Box 77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71" name="Text Box 7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72" name="Text Box 7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73" name="Text Box 77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74" name="Text Box 7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75" name="Text Box 7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76" name="Text Box 77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77" name="Text Box 77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78" name="Text Box 7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79" name="Text Box 7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80" name="Text Box 78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81" name="Text Box 7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82" name="Text Box 7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83" name="Text Box 78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84" name="Text Box 78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85" name="Text Box 7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86" name="Text Box 78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87" name="Text Box 7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88" name="Text Box 79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89" name="Text Box 79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90" name="Text Box 7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91" name="Text Box 79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92" name="Text Box 79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93" name="Text Box 7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94" name="Text Box 79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95" name="Text Box 79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96" name="Text Box 79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97" name="Text Box 7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7998" name="Text Box 80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7999" name="Text Box 80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00" name="Text Box 8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01" name="Text Box 80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002" name="Text Box 80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03" name="Text Box 8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04" name="Text Box 80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005" name="Text Box 80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06" name="Text Box 8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07" name="Text Box 8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008" name="Text Box 81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09" name="Text Box 8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10" name="Text Box 8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011" name="Text Box 81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12" name="Text Box 8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13" name="Text Box 8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014" name="Text Box 81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015" name="Text Box 81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16" name="Text Box 8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17" name="Text Box 8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018" name="Text Box 82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19" name="Text Box 8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20" name="Text Box 8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021" name="Text Box 8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22" name="Text Box 82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23" name="Text Box 8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024" name="Text Box 82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25" name="Text Box 8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26" name="Text Box 8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027" name="Text Box 82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28" name="Text Box 8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29" name="Text Box 8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030" name="Text Box 83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31" name="Text Box 8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32" name="Text Box 83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033" name="Text Box 83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034" name="Text Box 83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35" name="Text Box 8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36" name="Text Box 8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037" name="Text Box 83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38" name="Text Box 8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39" name="Text Box 8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040" name="Text Box 84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41" name="Text Box 8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42" name="Text Box 8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043" name="Text Box 84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44" name="Text Box 8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45" name="Text Box 84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046" name="Text Box 84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47" name="Text Box 8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48" name="Text Box 8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049" name="Text Box 85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50" name="Text Box 8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51" name="Text Box 8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052" name="Text Box 85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053" name="Text Box 85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54" name="Text Box 8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55" name="Text Box 8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056" name="Text Box 85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57" name="Text Box 8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58" name="Text Box 8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059" name="Text Box 86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60" name="Text Box 8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61" name="Text Box 8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062" name="Text Box 86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63" name="Text Box 8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64" name="Text Box 8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065" name="Text Box 86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66" name="Text Box 8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67" name="Text Box 8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68" name="Text Box 8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69" name="Text Box 1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70" name="Text Box 1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8071" name="Text Box 130"/>
        <xdr:cNvSpPr txBox="1">
          <a:spLocks noChangeArrowheads="1"/>
        </xdr:cNvSpPr>
      </xdr:nvSpPr>
      <xdr:spPr bwMode="auto">
        <a:xfrm>
          <a:off x="1504950" y="9725025"/>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072" name="Text Box 13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73" name="Text Box 1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74" name="Text Box 1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075" name="Text Box 13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76" name="Text Box 1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77" name="Text Box 1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078" name="Text Box 13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79" name="Text Box 1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80" name="Text Box 1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081" name="Text Box 14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82" name="Text Box 1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83" name="Text Box 1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084" name="Text Box 14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85" name="Text Box 1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86" name="Text Box 1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087" name="Text Box 14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088" name="Text Box 1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89" name="Text Box 1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90" name="Text Box 1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091" name="Text Box 1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92" name="Text Box 1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93" name="Text Box 1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094" name="Text Box 15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95" name="Text Box 1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96" name="Text Box 1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097" name="Text Box 15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98" name="Text Box 1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099" name="Text Box 1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00" name="Text Box 15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01" name="Text Box 1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02" name="Text Box 1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03" name="Text Box 16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04" name="Text Box 16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05" name="Text Box 1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06" name="Text Box 1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107" name="Text Box 16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08" name="Text Box 16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09" name="Text Box 1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10" name="Text Box 16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11" name="Text Box 1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12" name="Text Box 1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113" name="Text Box 17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14" name="Text Box 1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15" name="Text Box 1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16" name="Text Box 17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17" name="Text Box 1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18" name="Text Box 1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119" name="Text Box 17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20" name="Text Box 1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21" name="Text Box 1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122" name="Text Box 20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123" name="Text Box 20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24" name="Text Box 21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25" name="Text Box 2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126" name="Text Box 21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27" name="Text Box 2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28" name="Text Box 2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129" name="Text Box 21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30" name="Text Box 2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31" name="Text Box 2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132" name="Text Box 21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33" name="Text Box 2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34" name="Text Box 2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35" name="Text Box 22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36" name="Text Box 2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37" name="Text Box 22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38" name="Text Box 22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39" name="Text Box 2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40" name="Text Box 2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41" name="Text Box 22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42" name="Text Box 22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43" name="Text Box 2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44" name="Text Box 2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45" name="Text Box 23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46" name="Text Box 2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47" name="Text Box 2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48" name="Text Box 23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49" name="Text Box 2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50" name="Text Box 2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51" name="Text Box 2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152" name="Text Box 23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53" name="Text Box 2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54" name="Text Box 2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155" name="Text Box 24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56" name="Text Box 2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57" name="Text Box 2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158" name="Text Box 24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59" name="Text Box 2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60" name="Text Box 2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161" name="Text Box 24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62" name="Text Box 24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63" name="Text Box 2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64" name="Text Box 2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65" name="Text Box 25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66" name="Text Box 2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67" name="Text Box 2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68" name="Text Box 25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69" name="Text Box 2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70" name="Text Box 2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71" name="Text Box 2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72" name="Text Box 25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73" name="Text Box 2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74" name="Text Box 2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75" name="Text Box 26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76" name="Text Box 2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77" name="Text Box 2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78" name="Text Box 26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79" name="Text Box 2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80" name="Text Box 2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81" name="Text Box 2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82" name="Text Box 26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83" name="Text Box 2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84" name="Text Box 2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85" name="Text Box 27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86" name="Text Box 2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87" name="Text Box 2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88" name="Text Box 27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89" name="Text Box 2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90" name="Text Box 2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191" name="Text Box 27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192" name="Text Box 27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93" name="Text Box 2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94" name="Text Box 2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195" name="Text Box 28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96" name="Text Box 2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97" name="Text Box 2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198" name="Text Box 28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199" name="Text Box 2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00" name="Text Box 28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01" name="Text Box 28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02" name="Text Box 2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03" name="Text Box 2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04" name="Text Box 29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05" name="Text Box 2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06" name="Text Box 2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07" name="Text Box 29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08" name="Text Box 2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09" name="Text Box 2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10" name="Text Box 2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11" name="Text Box 29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12" name="Text Box 2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13" name="Text Box 2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14" name="Text Box 3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15" name="Text Box 3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16" name="Text Box 3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17" name="Text Box 3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18" name="Text Box 3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19" name="Text Box 3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20" name="Text Box 3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21" name="Text Box 30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22" name="Text Box 3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23" name="Text Box 33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24" name="Text Box 3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25" name="Text Box 3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26" name="Text Box 3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27" name="Text Box 34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28" name="Text Box 3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29" name="Text Box 3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30" name="Text Box 34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31" name="Text Box 3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32" name="Text Box 3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33" name="Text Box 37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34" name="Text Box 37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35" name="Text Box 3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36" name="Text Box 3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37" name="Text Box 37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38" name="Text Box 3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39" name="Text Box 3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40" name="Text Box 38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41" name="Text Box 3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42" name="Text Box 3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43" name="Text Box 41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44" name="Text Box 41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45" name="Text Box 4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46" name="Text Box 4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47" name="Text Box 41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48" name="Text Box 4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49" name="Text Box 4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50" name="Text Box 41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51" name="Text Box 4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52" name="Text Box 4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53" name="Text Box 44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54" name="Text Box 4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55" name="Text Box 4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56" name="Text Box 4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57" name="Text Box 4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58" name="Text Box 4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59" name="Text Box 45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60" name="Text Box 4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61" name="Text Box 4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62" name="Text Box 45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63" name="Text Box 4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64" name="Text Box 4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65" name="Text Box 4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66" name="Text Box 46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67" name="Text Box 4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68" name="Text Box 4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69" name="Text Box 46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70" name="Text Box 4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71" name="Text Box 4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72" name="Text Box 46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73" name="Text Box 4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74" name="Text Box 4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75" name="Text Box 4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76" name="Text Box 47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77" name="Text Box 4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78" name="Text Box 4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79" name="Text Box 47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80" name="Text Box 4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81" name="Text Box 4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282" name="Text Box 47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83" name="Text Box 4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84" name="Text Box 4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85" name="Text Box 47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86" name="Text Box 4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87" name="Text Box 4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88" name="Text Box 48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89" name="Text Box 4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90" name="Text Box 4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91" name="Text Box 48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92" name="Text Box 48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93" name="Text Box 4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94" name="Text Box 4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95" name="Text Box 48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96" name="Text Box 49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97" name="Text Box 4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298" name="Text Box 49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299" name="Text Box 49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00" name="Text Box 4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301" name="Text Box 49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302" name="Text Box 4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03" name="Text Box 49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04" name="Text Box 4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305" name="Text Box 49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06" name="Text Box 50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07" name="Text Box 5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308" name="Text Box 50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09" name="Text Box 50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10" name="Text Box 5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311" name="Text Box 50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12" name="Text Box 50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13" name="Text Box 50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314" name="Text Box 50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15" name="Text Box 5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16" name="Text Box 51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317" name="Text Box 51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18" name="Text Box 5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19" name="Text Box 5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320" name="Text Box 51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321" name="Text Box 51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22" name="Text Box 5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23" name="Text Box 5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324" name="Text Box 51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25" name="Text Box 5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26" name="Text Box 5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327" name="Text Box 52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28" name="Text Box 5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29" name="Text Box 52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330" name="Text Box 52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331" name="Text Box 52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32" name="Text Box 5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33" name="Text Box 5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334" name="Text Box 52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35" name="Text Box 5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36" name="Text Box 5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337" name="Text Box 53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38" name="Text Box 5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39" name="Text Box 5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340" name="Text Box 53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341" name="Text Box 53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42" name="Text Box 5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43" name="Text Box 5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344" name="Text Box 53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45" name="Text Box 5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46" name="Text Box 5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347" name="Text Box 54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48" name="Text Box 5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49" name="Text Box 5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350" name="Text Box 54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51" name="Text Box 5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52" name="Text Box 5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353" name="Text Box 5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54" name="Text Box 5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55" name="Text Box 5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356" name="Text Box 5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357" name="Text Box 55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58" name="Text Box 5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59" name="Text Box 5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360" name="Text Box 55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61" name="Text Box 5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62" name="Text Box 5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363" name="Text Box 5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64" name="Text Box 5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65" name="Text Box 5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366" name="Text Box 56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367" name="Text Box 56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68" name="Text Box 5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69" name="Text Box 5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370" name="Text Box 56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71" name="Text Box 5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72" name="Text Box 5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373" name="Text Box 5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74" name="Text Box 5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75" name="Text Box 5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376" name="Text Box 57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377" name="Text Box 57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78" name="Text Box 5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79" name="Text Box 5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380" name="Text Box 57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81" name="Text Box 5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82" name="Text Box 5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383" name="Text Box 57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84" name="Text Box 5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85" name="Text Box 5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386" name="Text Box 58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87" name="Text Box 5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88" name="Text Box 5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389" name="Text Box 58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90" name="Text Box 5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91" name="Text Box 5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392" name="Text Box 58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393" name="Text Box 58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94" name="Text Box 5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95" name="Text Box 5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396" name="Text Box 59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97" name="Text Box 5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398" name="Text Box 5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399" name="Text Box 59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00" name="Text Box 5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01" name="Text Box 5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402" name="Text Box 5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403" name="Text Box 59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04" name="Text Box 5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05" name="Text Box 5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406" name="Text Box 6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07" name="Text Box 6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08" name="Text Box 6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409" name="Text Box 6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10" name="Text Box 6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11" name="Text Box 6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412" name="Text Box 6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13" name="Text Box 60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14" name="Text Box 6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15" name="Text Box 6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16" name="Text Box 61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17" name="Text Box 6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18" name="Text Box 6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19" name="Text Box 61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20" name="Text Box 6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21" name="Text Box 6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22" name="Text Box 61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23" name="Text Box 6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24" name="Text Box 6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25" name="Text Box 61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26" name="Text Box 6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27" name="Text Box 6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28" name="Text Box 62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29" name="Text Box 6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30" name="Text Box 62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31" name="Text Box 6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32" name="Text Box 62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33" name="Text Box 6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34" name="Text Box 6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35" name="Text Box 62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36" name="Text Box 6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37" name="Text Box 6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38" name="Text Box 63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39" name="Text Box 63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40" name="Text Box 63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41" name="Text Box 6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42" name="Text Box 63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43" name="Text Box 6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44" name="Text Box 6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45" name="Text Box 63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46" name="Text Box 6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47" name="Text Box 6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48" name="Text Box 64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49" name="Text Box 6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50" name="Text Box 6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451" name="Text Box 64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52" name="Text Box 6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53" name="Text Box 64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454" name="Text Box 64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55" name="Text Box 6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56" name="Text Box 6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457" name="Text Box 65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458" name="Text Box 65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59" name="Text Box 6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60" name="Text Box 6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461" name="Text Box 65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62" name="Text Box 6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63" name="Text Box 6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464" name="Text Box 65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65" name="Text Box 6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66" name="Text Box 6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467" name="Text Box 66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68" name="Text Box 6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69" name="Text Box 6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70" name="Text Box 66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71" name="Text Box 6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72" name="Text Box 6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73" name="Text Box 66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74" name="Text Box 6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75" name="Text Box 6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76" name="Text Box 67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77" name="Text Box 67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78" name="Text Box 6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79" name="Text Box 6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80" name="Text Box 67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81" name="Text Box 6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82" name="Text Box 6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83" name="Text Box 67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84" name="Text Box 6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85" name="Text Box 6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486" name="Text Box 68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87" name="Text Box 6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88" name="Text Box 6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489" name="Text Box 68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90" name="Text Box 6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91" name="Text Box 6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492" name="Text Box 68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93" name="Text Box 6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94" name="Text Box 6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495" name="Text Box 68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496" name="Text Box 69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97" name="Text Box 6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498" name="Text Box 6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499" name="Text Box 69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00" name="Text Box 6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01" name="Text Box 6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02" name="Text Box 69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03" name="Text Box 69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04" name="Text Box 6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05" name="Text Box 69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506" name="Text Box 7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07" name="Text Box 7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08" name="Text Box 7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509" name="Text Box 7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10" name="Text Box 7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11" name="Text Box 7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512" name="Text Box 7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513" name="Text Box 70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14" name="Text Box 7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15" name="Text Box 7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516" name="Text Box 71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17" name="Text Box 7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18" name="Text Box 7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519" name="Text Box 71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20" name="Text Box 7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21" name="Text Box 7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522" name="Text Box 71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523" name="Text Box 71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24" name="Text Box 7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25" name="Text Box 7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526" name="Text Box 72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27" name="Text Box 7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28" name="Text Box 7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529" name="Text Box 7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530" name="Text Box 72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31" name="Text Box 7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32" name="Text Box 7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533" name="Text Box 72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34" name="Text Box 7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35" name="Text Box 7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536" name="Text Box 73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37" name="Text Box 7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38" name="Text Box 7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539" name="Text Box 73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40" name="Text Box 73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41" name="Text Box 7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42" name="Text Box 7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43" name="Text Box 7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44" name="Text Box 7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45" name="Text Box 7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46" name="Text Box 74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47" name="Text Box 74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48" name="Text Box 7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49" name="Text Box 7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50" name="Text Box 74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51" name="Text Box 7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52" name="Text Box 7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53" name="Text Box 7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54" name="Text Box 7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55" name="Text Box 7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56" name="Text Box 7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57" name="Text Box 7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58" name="Text Box 7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559" name="Text Box 75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60" name="Text Box 7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61" name="Text Box 7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562" name="Text Box 75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63" name="Text Box 7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64" name="Text Box 7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565" name="Text Box 75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566" name="Text Box 76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67" name="Text Box 7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68" name="Text Box 7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569" name="Text Box 76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70" name="Text Box 7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71" name="Text Box 7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572" name="Text Box 76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73" name="Text Box 76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74" name="Text Box 7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575" name="Text Box 76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76" name="Text Box 7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77" name="Text Box 7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78" name="Text Box 77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79" name="Text Box 7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80" name="Text Box 7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81" name="Text Box 77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82" name="Text Box 7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83" name="Text Box 7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84" name="Text Box 77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85" name="Text Box 77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86" name="Text Box 7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87" name="Text Box 7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88" name="Text Box 78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89" name="Text Box 7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90" name="Text Box 7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91" name="Text Box 78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92" name="Text Box 78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93" name="Text Box 7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94" name="Text Box 78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95" name="Text Box 7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96" name="Text Box 79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597" name="Text Box 79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98" name="Text Box 7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599" name="Text Box 79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600" name="Text Box 79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01" name="Text Box 7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02" name="Text Box 79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603" name="Text Box 79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604" name="Text Box 79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05" name="Text Box 7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06" name="Text Box 80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607" name="Text Box 80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08" name="Text Box 8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09" name="Text Box 80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610" name="Text Box 80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11" name="Text Box 8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12" name="Text Box 80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613" name="Text Box 80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14" name="Text Box 8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15" name="Text Box 8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616" name="Text Box 81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17" name="Text Box 8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18" name="Text Box 8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619" name="Text Box 81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20" name="Text Box 8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21" name="Text Box 8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622" name="Text Box 81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623" name="Text Box 81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24" name="Text Box 8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25" name="Text Box 8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626" name="Text Box 82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27" name="Text Box 8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28" name="Text Box 8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629" name="Text Box 8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30" name="Text Box 82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31" name="Text Box 8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632" name="Text Box 82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33" name="Text Box 8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34" name="Text Box 8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635" name="Text Box 82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36" name="Text Box 8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37" name="Text Box 8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638" name="Text Box 83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39" name="Text Box 8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40" name="Text Box 83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641" name="Text Box 83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642" name="Text Box 83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43" name="Text Box 8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44" name="Text Box 8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645" name="Text Box 83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46" name="Text Box 8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47" name="Text Box 8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648" name="Text Box 84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49" name="Text Box 8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50" name="Text Box 8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651" name="Text Box 84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52" name="Text Box 8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53" name="Text Box 84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654" name="Text Box 84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55" name="Text Box 8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56" name="Text Box 8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657" name="Text Box 85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58" name="Text Box 8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59" name="Text Box 8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660" name="Text Box 85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661" name="Text Box 85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62" name="Text Box 8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63" name="Text Box 8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664" name="Text Box 85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65" name="Text Box 8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66" name="Text Box 8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667" name="Text Box 86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68" name="Text Box 8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69" name="Text Box 8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670" name="Text Box 86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71" name="Text Box 8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72" name="Text Box 8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673" name="Text Box 86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74" name="Text Box 8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75" name="Text Box 8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76" name="Text Box 8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77" name="Text Box 1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78" name="Text Box 1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8679" name="Text Box 130"/>
        <xdr:cNvSpPr txBox="1">
          <a:spLocks noChangeArrowheads="1"/>
        </xdr:cNvSpPr>
      </xdr:nvSpPr>
      <xdr:spPr bwMode="auto">
        <a:xfrm>
          <a:off x="1504950" y="9725025"/>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680" name="Text Box 13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81" name="Text Box 1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82" name="Text Box 1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683" name="Text Box 13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84" name="Text Box 1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85" name="Text Box 1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686" name="Text Box 13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87" name="Text Box 1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88" name="Text Box 1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689" name="Text Box 14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90" name="Text Box 1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91" name="Text Box 1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692" name="Text Box 14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93" name="Text Box 1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94" name="Text Box 1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695" name="Text Box 14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696" name="Text Box 1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97" name="Text Box 1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698" name="Text Box 1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699" name="Text Box 1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00" name="Text Box 1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01" name="Text Box 1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02" name="Text Box 15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03" name="Text Box 1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04" name="Text Box 1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05" name="Text Box 15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06" name="Text Box 1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07" name="Text Box 1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08" name="Text Box 15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09" name="Text Box 1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10" name="Text Box 1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11" name="Text Box 16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12" name="Text Box 16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13" name="Text Box 1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14" name="Text Box 1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715" name="Text Box 16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16" name="Text Box 16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17" name="Text Box 1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18" name="Text Box 16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19" name="Text Box 1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20" name="Text Box 1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721" name="Text Box 17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22" name="Text Box 1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23" name="Text Box 1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24" name="Text Box 17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25" name="Text Box 1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26" name="Text Box 1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727" name="Text Box 17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28" name="Text Box 1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29" name="Text Box 1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730" name="Text Box 20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731" name="Text Box 20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32" name="Text Box 21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33" name="Text Box 2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734" name="Text Box 21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35" name="Text Box 2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36" name="Text Box 2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737" name="Text Box 21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38" name="Text Box 2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39" name="Text Box 2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740" name="Text Box 21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41" name="Text Box 2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42" name="Text Box 2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43" name="Text Box 22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44" name="Text Box 2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45" name="Text Box 22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46" name="Text Box 22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47" name="Text Box 2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48" name="Text Box 2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49" name="Text Box 22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50" name="Text Box 22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51" name="Text Box 2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52" name="Text Box 2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53" name="Text Box 23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54" name="Text Box 2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55" name="Text Box 2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56" name="Text Box 23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57" name="Text Box 2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58" name="Text Box 2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59" name="Text Box 2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760" name="Text Box 23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61" name="Text Box 2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62" name="Text Box 2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763" name="Text Box 24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64" name="Text Box 2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65" name="Text Box 2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766" name="Text Box 24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67" name="Text Box 2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68" name="Text Box 2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769" name="Text Box 24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70" name="Text Box 24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71" name="Text Box 2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72" name="Text Box 2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73" name="Text Box 25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74" name="Text Box 2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75" name="Text Box 2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76" name="Text Box 25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77" name="Text Box 2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78" name="Text Box 2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79" name="Text Box 2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80" name="Text Box 25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81" name="Text Box 2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82" name="Text Box 2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83" name="Text Box 26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84" name="Text Box 2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85" name="Text Box 2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86" name="Text Box 26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87" name="Text Box 2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88" name="Text Box 2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89" name="Text Box 2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90" name="Text Box 26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91" name="Text Box 2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92" name="Text Box 2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93" name="Text Box 27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94" name="Text Box 2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95" name="Text Box 2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96" name="Text Box 27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97" name="Text Box 2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798" name="Text Box 2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799" name="Text Box 27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00" name="Text Box 27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01" name="Text Box 2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02" name="Text Box 2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03" name="Text Box 28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04" name="Text Box 2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05" name="Text Box 2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06" name="Text Box 28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07" name="Text Box 2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08" name="Text Box 28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09" name="Text Box 28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10" name="Text Box 2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11" name="Text Box 2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12" name="Text Box 29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13" name="Text Box 2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14" name="Text Box 2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15" name="Text Box 29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16" name="Text Box 2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17" name="Text Box 2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18" name="Text Box 2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19" name="Text Box 29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20" name="Text Box 2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21" name="Text Box 2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22" name="Text Box 3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23" name="Text Box 3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24" name="Text Box 3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25" name="Text Box 3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26" name="Text Box 3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27" name="Text Box 3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28" name="Text Box 3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29" name="Text Box 30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30" name="Text Box 3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31" name="Text Box 33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32" name="Text Box 3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33" name="Text Box 3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34" name="Text Box 3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35" name="Text Box 34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36" name="Text Box 3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37" name="Text Box 3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38" name="Text Box 34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39" name="Text Box 3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40" name="Text Box 3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41" name="Text Box 37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42" name="Text Box 37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43" name="Text Box 3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44" name="Text Box 3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45" name="Text Box 37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46" name="Text Box 3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47" name="Text Box 3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48" name="Text Box 38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49" name="Text Box 3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50" name="Text Box 3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51" name="Text Box 41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52" name="Text Box 41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53" name="Text Box 4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54" name="Text Box 4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55" name="Text Box 41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56" name="Text Box 4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57" name="Text Box 4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58" name="Text Box 41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59" name="Text Box 4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60" name="Text Box 4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61" name="Text Box 44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62" name="Text Box 4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63" name="Text Box 4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64" name="Text Box 4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65" name="Text Box 4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66" name="Text Box 4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67" name="Text Box 45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68" name="Text Box 4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69" name="Text Box 4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70" name="Text Box 45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71" name="Text Box 4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72" name="Text Box 4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73" name="Text Box 4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74" name="Text Box 46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75" name="Text Box 4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76" name="Text Box 4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77" name="Text Box 46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78" name="Text Box 4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79" name="Text Box 4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80" name="Text Box 46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81" name="Text Box 4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82" name="Text Box 4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83" name="Text Box 4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84" name="Text Box 47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85" name="Text Box 4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86" name="Text Box 4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87" name="Text Box 47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88" name="Text Box 4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89" name="Text Box 4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890" name="Text Box 47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91" name="Text Box 4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92" name="Text Box 4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93" name="Text Box 47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94" name="Text Box 4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95" name="Text Box 4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96" name="Text Box 48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97" name="Text Box 4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898" name="Text Box 4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899" name="Text Box 48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900" name="Text Box 48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01" name="Text Box 4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02" name="Text Box 4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903" name="Text Box 48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04" name="Text Box 49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05" name="Text Box 4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906" name="Text Box 49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07" name="Text Box 49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08" name="Text Box 4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909" name="Text Box 49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910" name="Text Box 4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11" name="Text Box 49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12" name="Text Box 4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913" name="Text Box 49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14" name="Text Box 50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15" name="Text Box 5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916" name="Text Box 50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17" name="Text Box 50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18" name="Text Box 5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919" name="Text Box 50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20" name="Text Box 50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21" name="Text Box 50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922" name="Text Box 50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23" name="Text Box 5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24" name="Text Box 51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925" name="Text Box 51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26" name="Text Box 5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27" name="Text Box 5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928" name="Text Box 51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929" name="Text Box 51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30" name="Text Box 5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31" name="Text Box 5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932" name="Text Box 51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33" name="Text Box 5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34" name="Text Box 5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935" name="Text Box 52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36" name="Text Box 5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37" name="Text Box 52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938" name="Text Box 52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939" name="Text Box 52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40" name="Text Box 5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41" name="Text Box 5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942" name="Text Box 52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43" name="Text Box 5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44" name="Text Box 5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945" name="Text Box 53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46" name="Text Box 5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47" name="Text Box 5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8948" name="Text Box 53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949" name="Text Box 53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50" name="Text Box 5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51" name="Text Box 5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952" name="Text Box 53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53" name="Text Box 5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54" name="Text Box 5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955" name="Text Box 54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56" name="Text Box 5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57" name="Text Box 5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958" name="Text Box 54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59" name="Text Box 5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60" name="Text Box 5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961" name="Text Box 5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62" name="Text Box 5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63" name="Text Box 5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964" name="Text Box 5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965" name="Text Box 55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66" name="Text Box 5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67" name="Text Box 5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968" name="Text Box 55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69" name="Text Box 5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70" name="Text Box 5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971" name="Text Box 5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72" name="Text Box 5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73" name="Text Box 5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974" name="Text Box 56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975" name="Text Box 56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76" name="Text Box 5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77" name="Text Box 5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978" name="Text Box 56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79" name="Text Box 5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80" name="Text Box 5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981" name="Text Box 5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82" name="Text Box 5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83" name="Text Box 5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8984" name="Text Box 57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985" name="Text Box 57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86" name="Text Box 5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87" name="Text Box 5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988" name="Text Box 57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89" name="Text Box 5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90" name="Text Box 5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991" name="Text Box 57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92" name="Text Box 5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93" name="Text Box 5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994" name="Text Box 58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95" name="Text Box 5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96" name="Text Box 5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8997" name="Text Box 58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98" name="Text Box 5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8999" name="Text Box 5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00" name="Text Box 58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01" name="Text Box 58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02" name="Text Box 5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03" name="Text Box 5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04" name="Text Box 59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05" name="Text Box 5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06" name="Text Box 5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07" name="Text Box 59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08" name="Text Box 5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09" name="Text Box 5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10" name="Text Box 5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11" name="Text Box 59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12" name="Text Box 5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13" name="Text Box 5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14" name="Text Box 6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15" name="Text Box 6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16" name="Text Box 6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17" name="Text Box 6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18" name="Text Box 6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19" name="Text Box 6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20" name="Text Box 6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21" name="Text Box 60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22" name="Text Box 6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23" name="Text Box 6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24" name="Text Box 61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25" name="Text Box 6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26" name="Text Box 6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27" name="Text Box 61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28" name="Text Box 6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29" name="Text Box 6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30" name="Text Box 61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31" name="Text Box 6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32" name="Text Box 6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33" name="Text Box 61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34" name="Text Box 6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35" name="Text Box 6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36" name="Text Box 62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37" name="Text Box 6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38" name="Text Box 62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39" name="Text Box 6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40" name="Text Box 62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41" name="Text Box 6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42" name="Text Box 6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43" name="Text Box 62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44" name="Text Box 6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45" name="Text Box 6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46" name="Text Box 63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47" name="Text Box 63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48" name="Text Box 63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49" name="Text Box 6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50" name="Text Box 63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51" name="Text Box 6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52" name="Text Box 6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53" name="Text Box 63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54" name="Text Box 6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55" name="Text Box 6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56" name="Text Box 64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57" name="Text Box 6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58" name="Text Box 6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59" name="Text Box 64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60" name="Text Box 6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61" name="Text Box 64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62" name="Text Box 64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63" name="Text Box 6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64" name="Text Box 6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65" name="Text Box 65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66" name="Text Box 65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67" name="Text Box 6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68" name="Text Box 6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69" name="Text Box 65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70" name="Text Box 6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71" name="Text Box 6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72" name="Text Box 65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73" name="Text Box 6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74" name="Text Box 6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075" name="Text Box 66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76" name="Text Box 6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77" name="Text Box 6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78" name="Text Box 66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79" name="Text Box 6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80" name="Text Box 6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81" name="Text Box 66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82" name="Text Box 6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83" name="Text Box 6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84" name="Text Box 67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85" name="Text Box 67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86" name="Text Box 6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87" name="Text Box 6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88" name="Text Box 67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89" name="Text Box 6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90" name="Text Box 6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91" name="Text Box 67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92" name="Text Box 6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93" name="Text Box 6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094" name="Text Box 68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95" name="Text Box 6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96" name="Text Box 6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097" name="Text Box 68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98" name="Text Box 6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099" name="Text Box 6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00" name="Text Box 68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01" name="Text Box 6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02" name="Text Box 6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03" name="Text Box 68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04" name="Text Box 69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05" name="Text Box 6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06" name="Text Box 6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07" name="Text Box 69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08" name="Text Box 6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09" name="Text Box 6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10" name="Text Box 69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11" name="Text Box 69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12" name="Text Box 6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13" name="Text Box 69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114" name="Text Box 7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15" name="Text Box 7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16" name="Text Box 7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117" name="Text Box 7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18" name="Text Box 7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19" name="Text Box 7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120" name="Text Box 7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121" name="Text Box 70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22" name="Text Box 7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23" name="Text Box 7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124" name="Text Box 71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25" name="Text Box 7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26" name="Text Box 7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127" name="Text Box 71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28" name="Text Box 7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29" name="Text Box 7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130" name="Text Box 71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131" name="Text Box 71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32" name="Text Box 7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33" name="Text Box 7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134" name="Text Box 72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35" name="Text Box 7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36" name="Text Box 7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137" name="Text Box 7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138" name="Text Box 72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39" name="Text Box 7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40" name="Text Box 7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141" name="Text Box 72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42" name="Text Box 7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43" name="Text Box 7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144" name="Text Box 73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45" name="Text Box 7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46" name="Text Box 7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147" name="Text Box 73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48" name="Text Box 73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49" name="Text Box 7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50" name="Text Box 7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51" name="Text Box 7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52" name="Text Box 7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53" name="Text Box 7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54" name="Text Box 74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55" name="Text Box 74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56" name="Text Box 7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57" name="Text Box 7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58" name="Text Box 74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59" name="Text Box 7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60" name="Text Box 7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61" name="Text Box 7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62" name="Text Box 7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63" name="Text Box 7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64" name="Text Box 7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65" name="Text Box 7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66" name="Text Box 7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167" name="Text Box 75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68" name="Text Box 7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69" name="Text Box 7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170" name="Text Box 75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71" name="Text Box 7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72" name="Text Box 7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173" name="Text Box 75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174" name="Text Box 76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75" name="Text Box 7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76" name="Text Box 7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177" name="Text Box 76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78" name="Text Box 7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79" name="Text Box 7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180" name="Text Box 76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81" name="Text Box 76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82" name="Text Box 7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183" name="Text Box 76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84" name="Text Box 7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85" name="Text Box 7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86" name="Text Box 77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87" name="Text Box 7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88" name="Text Box 7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89" name="Text Box 77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90" name="Text Box 7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91" name="Text Box 7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92" name="Text Box 77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93" name="Text Box 77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94" name="Text Box 7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95" name="Text Box 7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96" name="Text Box 78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97" name="Text Box 7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198" name="Text Box 7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199" name="Text Box 78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00" name="Text Box 78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01" name="Text Box 7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202" name="Text Box 78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03" name="Text Box 7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04" name="Text Box 79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205" name="Text Box 79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06" name="Text Box 7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07" name="Text Box 79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208" name="Text Box 79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09" name="Text Box 7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10" name="Text Box 79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211" name="Text Box 79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212" name="Text Box 79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13" name="Text Box 7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14" name="Text Box 80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215" name="Text Box 80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16" name="Text Box 8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17" name="Text Box 80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218" name="Text Box 80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19" name="Text Box 8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20" name="Text Box 80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221" name="Text Box 80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22" name="Text Box 8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23" name="Text Box 8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224" name="Text Box 81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25" name="Text Box 8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26" name="Text Box 8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227" name="Text Box 81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28" name="Text Box 8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29" name="Text Box 8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230" name="Text Box 81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231" name="Text Box 81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32" name="Text Box 8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33" name="Text Box 8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234" name="Text Box 82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35" name="Text Box 8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36" name="Text Box 8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237" name="Text Box 8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38" name="Text Box 82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39" name="Text Box 8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240" name="Text Box 82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41" name="Text Box 8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42" name="Text Box 8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243" name="Text Box 82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44" name="Text Box 8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45" name="Text Box 8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246" name="Text Box 83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47" name="Text Box 8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48" name="Text Box 83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249" name="Text Box 83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250" name="Text Box 83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51" name="Text Box 8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52" name="Text Box 8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253" name="Text Box 83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54" name="Text Box 8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55" name="Text Box 8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256" name="Text Box 84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57" name="Text Box 8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58" name="Text Box 8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259" name="Text Box 84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60" name="Text Box 8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61" name="Text Box 84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262" name="Text Box 84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63" name="Text Box 8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64" name="Text Box 8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265" name="Text Box 85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66" name="Text Box 8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67" name="Text Box 8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268" name="Text Box 85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269" name="Text Box 85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70" name="Text Box 8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71" name="Text Box 8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272" name="Text Box 85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73" name="Text Box 8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74" name="Text Box 8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275" name="Text Box 86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76" name="Text Box 8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77" name="Text Box 8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278" name="Text Box 86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79" name="Text Box 8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80" name="Text Box 8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281" name="Text Box 86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82" name="Text Box 8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83" name="Text Box 8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84" name="Text Box 8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85" name="Text Box 1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86" name="Text Box 1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9287" name="Text Box 130"/>
        <xdr:cNvSpPr txBox="1">
          <a:spLocks noChangeArrowheads="1"/>
        </xdr:cNvSpPr>
      </xdr:nvSpPr>
      <xdr:spPr bwMode="auto">
        <a:xfrm>
          <a:off x="1504950" y="9725025"/>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288" name="Text Box 13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89" name="Text Box 1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90" name="Text Box 1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291" name="Text Box 13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92" name="Text Box 1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93" name="Text Box 1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294" name="Text Box 13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95" name="Text Box 1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96" name="Text Box 1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297" name="Text Box 14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98" name="Text Box 1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299" name="Text Box 1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300" name="Text Box 14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01" name="Text Box 1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02" name="Text Box 1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303" name="Text Box 14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04" name="Text Box 1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05" name="Text Box 1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06" name="Text Box 1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07" name="Text Box 1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08" name="Text Box 1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09" name="Text Box 1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10" name="Text Box 15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11" name="Text Box 1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12" name="Text Box 1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13" name="Text Box 15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14" name="Text Box 1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15" name="Text Box 1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16" name="Text Box 15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17" name="Text Box 1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18" name="Text Box 1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19" name="Text Box 16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20" name="Text Box 16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21" name="Text Box 1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22" name="Text Box 1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323" name="Text Box 16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24" name="Text Box 16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25" name="Text Box 1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26" name="Text Box 16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27" name="Text Box 1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28" name="Text Box 1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329" name="Text Box 17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30" name="Text Box 1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31" name="Text Box 1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32" name="Text Box 17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33" name="Text Box 1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34" name="Text Box 1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335" name="Text Box 17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36" name="Text Box 1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37" name="Text Box 1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338" name="Text Box 20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339" name="Text Box 20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40" name="Text Box 21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41" name="Text Box 2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342" name="Text Box 21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43" name="Text Box 2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44" name="Text Box 2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345" name="Text Box 21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46" name="Text Box 2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47" name="Text Box 2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348" name="Text Box 21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49" name="Text Box 2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50" name="Text Box 2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51" name="Text Box 22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52" name="Text Box 2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53" name="Text Box 22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54" name="Text Box 22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55" name="Text Box 2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56" name="Text Box 2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57" name="Text Box 22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58" name="Text Box 22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59" name="Text Box 2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60" name="Text Box 2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61" name="Text Box 23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62" name="Text Box 2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63" name="Text Box 2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64" name="Text Box 23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65" name="Text Box 2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66" name="Text Box 2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67" name="Text Box 2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368" name="Text Box 23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69" name="Text Box 2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70" name="Text Box 2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371" name="Text Box 24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72" name="Text Box 2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73" name="Text Box 2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374" name="Text Box 24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75" name="Text Box 2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76" name="Text Box 2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377" name="Text Box 24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78" name="Text Box 24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79" name="Text Box 2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80" name="Text Box 2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81" name="Text Box 25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82" name="Text Box 2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83" name="Text Box 2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84" name="Text Box 25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85" name="Text Box 2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86" name="Text Box 2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87" name="Text Box 2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88" name="Text Box 25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89" name="Text Box 2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90" name="Text Box 2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91" name="Text Box 26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92" name="Text Box 2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93" name="Text Box 2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94" name="Text Box 26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95" name="Text Box 2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96" name="Text Box 2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97" name="Text Box 2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398" name="Text Box 26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399" name="Text Box 2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00" name="Text Box 2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01" name="Text Box 27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02" name="Text Box 2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03" name="Text Box 2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04" name="Text Box 27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05" name="Text Box 2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06" name="Text Box 2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07" name="Text Box 27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408" name="Text Box 27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09" name="Text Box 2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10" name="Text Box 2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411" name="Text Box 28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12" name="Text Box 2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13" name="Text Box 2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414" name="Text Box 28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15" name="Text Box 2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16" name="Text Box 28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417" name="Text Box 28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18" name="Text Box 2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19" name="Text Box 2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420" name="Text Box 29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21" name="Text Box 2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22" name="Text Box 2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423" name="Text Box 29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24" name="Text Box 2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25" name="Text Box 2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426" name="Text Box 2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427" name="Text Box 29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28" name="Text Box 2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29" name="Text Box 2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430" name="Text Box 3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31" name="Text Box 3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32" name="Text Box 3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433" name="Text Box 3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34" name="Text Box 3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35" name="Text Box 3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436" name="Text Box 3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37" name="Text Box 30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38" name="Text Box 3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39" name="Text Box 33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40" name="Text Box 3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41" name="Text Box 3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42" name="Text Box 3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43" name="Text Box 34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44" name="Text Box 3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45" name="Text Box 3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46" name="Text Box 34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47" name="Text Box 3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48" name="Text Box 3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49" name="Text Box 37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50" name="Text Box 37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51" name="Text Box 3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52" name="Text Box 3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53" name="Text Box 37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54" name="Text Box 3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55" name="Text Box 3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56" name="Text Box 38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57" name="Text Box 3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58" name="Text Box 3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59" name="Text Box 41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460" name="Text Box 41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61" name="Text Box 4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62" name="Text Box 4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463" name="Text Box 41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64" name="Text Box 4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65" name="Text Box 4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466" name="Text Box 41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67" name="Text Box 4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68" name="Text Box 4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469" name="Text Box 44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70" name="Text Box 4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71" name="Text Box 4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72" name="Text Box 4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73" name="Text Box 4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74" name="Text Box 4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75" name="Text Box 45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76" name="Text Box 4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77" name="Text Box 4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78" name="Text Box 45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79" name="Text Box 4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80" name="Text Box 4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81" name="Text Box 4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82" name="Text Box 46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83" name="Text Box 4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84" name="Text Box 4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85" name="Text Box 46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86" name="Text Box 4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87" name="Text Box 4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88" name="Text Box 46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89" name="Text Box 4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90" name="Text Box 4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91" name="Text Box 4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92" name="Text Box 47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93" name="Text Box 4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94" name="Text Box 4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95" name="Text Box 47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96" name="Text Box 4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97" name="Text Box 4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498" name="Text Box 47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499" name="Text Box 4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00" name="Text Box 4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501" name="Text Box 47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02" name="Text Box 4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03" name="Text Box 4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504" name="Text Box 48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05" name="Text Box 4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06" name="Text Box 4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507" name="Text Box 48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508" name="Text Box 48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09" name="Text Box 4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10" name="Text Box 4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511" name="Text Box 48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12" name="Text Box 49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13" name="Text Box 4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514" name="Text Box 49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15" name="Text Box 49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16" name="Text Box 4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517" name="Text Box 49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518" name="Text Box 4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19" name="Text Box 49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20" name="Text Box 4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521" name="Text Box 49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22" name="Text Box 50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23" name="Text Box 5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524" name="Text Box 50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25" name="Text Box 50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26" name="Text Box 5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527" name="Text Box 50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28" name="Text Box 50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29" name="Text Box 50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530" name="Text Box 50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31" name="Text Box 5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32" name="Text Box 51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533" name="Text Box 51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34" name="Text Box 5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35" name="Text Box 5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536" name="Text Box 51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537" name="Text Box 51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38" name="Text Box 5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39" name="Text Box 5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540" name="Text Box 51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41" name="Text Box 5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42" name="Text Box 5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543" name="Text Box 52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44" name="Text Box 5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45" name="Text Box 52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546" name="Text Box 52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547" name="Text Box 52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48" name="Text Box 5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49" name="Text Box 5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550" name="Text Box 52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51" name="Text Box 5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52" name="Text Box 5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553" name="Text Box 53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54" name="Text Box 5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55" name="Text Box 5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556" name="Text Box 53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557" name="Text Box 53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58" name="Text Box 5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59" name="Text Box 5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560" name="Text Box 53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61" name="Text Box 5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62" name="Text Box 5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563" name="Text Box 54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64" name="Text Box 5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65" name="Text Box 5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566" name="Text Box 54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67" name="Text Box 5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68" name="Text Box 5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569" name="Text Box 5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70" name="Text Box 5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71" name="Text Box 5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572" name="Text Box 5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573" name="Text Box 55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74" name="Text Box 5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75" name="Text Box 5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576" name="Text Box 55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77" name="Text Box 5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78" name="Text Box 5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579" name="Text Box 5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80" name="Text Box 5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81" name="Text Box 5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582" name="Text Box 56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583" name="Text Box 56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84" name="Text Box 5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85" name="Text Box 5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586" name="Text Box 56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87" name="Text Box 5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88" name="Text Box 5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589" name="Text Box 5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90" name="Text Box 5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91" name="Text Box 5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592" name="Text Box 57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593" name="Text Box 57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94" name="Text Box 5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95" name="Text Box 5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596" name="Text Box 57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97" name="Text Box 5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598" name="Text Box 5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599" name="Text Box 57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00" name="Text Box 5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01" name="Text Box 5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02" name="Text Box 58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03" name="Text Box 5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04" name="Text Box 5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05" name="Text Box 58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06" name="Text Box 5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07" name="Text Box 5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08" name="Text Box 58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09" name="Text Box 58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10" name="Text Box 5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11" name="Text Box 5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12" name="Text Box 59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13" name="Text Box 5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14" name="Text Box 5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15" name="Text Box 59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16" name="Text Box 5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17" name="Text Box 5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18" name="Text Box 5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19" name="Text Box 59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20" name="Text Box 5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21" name="Text Box 5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22" name="Text Box 6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23" name="Text Box 6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24" name="Text Box 6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25" name="Text Box 6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26" name="Text Box 6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27" name="Text Box 6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28" name="Text Box 6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29" name="Text Box 60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30" name="Text Box 6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31" name="Text Box 6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32" name="Text Box 61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33" name="Text Box 6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34" name="Text Box 6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35" name="Text Box 61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36" name="Text Box 6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37" name="Text Box 6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38" name="Text Box 61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39" name="Text Box 6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40" name="Text Box 6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41" name="Text Box 61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42" name="Text Box 6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43" name="Text Box 6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44" name="Text Box 62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45" name="Text Box 6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46" name="Text Box 62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47" name="Text Box 6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48" name="Text Box 62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49" name="Text Box 6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50" name="Text Box 6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51" name="Text Box 62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52" name="Text Box 6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53" name="Text Box 6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54" name="Text Box 63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55" name="Text Box 63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56" name="Text Box 63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57" name="Text Box 6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58" name="Text Box 63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59" name="Text Box 6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60" name="Text Box 6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61" name="Text Box 63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62" name="Text Box 6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63" name="Text Box 6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64" name="Text Box 64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65" name="Text Box 6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66" name="Text Box 6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67" name="Text Box 64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68" name="Text Box 6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69" name="Text Box 64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70" name="Text Box 64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71" name="Text Box 6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72" name="Text Box 6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73" name="Text Box 65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74" name="Text Box 65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75" name="Text Box 6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76" name="Text Box 6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77" name="Text Box 65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78" name="Text Box 6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79" name="Text Box 6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80" name="Text Box 65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81" name="Text Box 6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82" name="Text Box 6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683" name="Text Box 66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84" name="Text Box 6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85" name="Text Box 6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86" name="Text Box 66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87" name="Text Box 6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88" name="Text Box 6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89" name="Text Box 66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90" name="Text Box 6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91" name="Text Box 6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92" name="Text Box 67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93" name="Text Box 67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94" name="Text Box 6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95" name="Text Box 6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96" name="Text Box 67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97" name="Text Box 6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698" name="Text Box 6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699" name="Text Box 67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00" name="Text Box 6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01" name="Text Box 6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702" name="Text Box 68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03" name="Text Box 6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04" name="Text Box 6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05" name="Text Box 68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06" name="Text Box 6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07" name="Text Box 6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08" name="Text Box 68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09" name="Text Box 6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10" name="Text Box 6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11" name="Text Box 68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12" name="Text Box 69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13" name="Text Box 6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14" name="Text Box 6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15" name="Text Box 69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16" name="Text Box 6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17" name="Text Box 6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18" name="Text Box 69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19" name="Text Box 69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20" name="Text Box 6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21" name="Text Box 69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722" name="Text Box 7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23" name="Text Box 7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24" name="Text Box 7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725" name="Text Box 7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26" name="Text Box 7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27" name="Text Box 7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728" name="Text Box 7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729" name="Text Box 70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30" name="Text Box 7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31" name="Text Box 7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732" name="Text Box 71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33" name="Text Box 7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34" name="Text Box 7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735" name="Text Box 71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36" name="Text Box 7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37" name="Text Box 7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738" name="Text Box 71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739" name="Text Box 71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40" name="Text Box 7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41" name="Text Box 7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742" name="Text Box 72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43" name="Text Box 7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44" name="Text Box 7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745" name="Text Box 7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746" name="Text Box 72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47" name="Text Box 7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48" name="Text Box 7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749" name="Text Box 72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50" name="Text Box 7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51" name="Text Box 7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752" name="Text Box 73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53" name="Text Box 7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54" name="Text Box 7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755" name="Text Box 73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56" name="Text Box 73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57" name="Text Box 7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58" name="Text Box 7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59" name="Text Box 7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60" name="Text Box 7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61" name="Text Box 7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62" name="Text Box 74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63" name="Text Box 74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64" name="Text Box 7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65" name="Text Box 7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66" name="Text Box 74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67" name="Text Box 7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68" name="Text Box 7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69" name="Text Box 7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70" name="Text Box 7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71" name="Text Box 7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72" name="Text Box 7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73" name="Text Box 7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74" name="Text Box 7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775" name="Text Box 75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76" name="Text Box 7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77" name="Text Box 7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778" name="Text Box 75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79" name="Text Box 7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80" name="Text Box 7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781" name="Text Box 75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782" name="Text Box 76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83" name="Text Box 7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84" name="Text Box 7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785" name="Text Box 76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86" name="Text Box 7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87" name="Text Box 7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788" name="Text Box 76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89" name="Text Box 76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90" name="Text Box 7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791" name="Text Box 76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92" name="Text Box 7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93" name="Text Box 7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94" name="Text Box 77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95" name="Text Box 7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96" name="Text Box 7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797" name="Text Box 77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98" name="Text Box 7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799" name="Text Box 7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00" name="Text Box 77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01" name="Text Box 77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02" name="Text Box 7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03" name="Text Box 7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04" name="Text Box 78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05" name="Text Box 7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06" name="Text Box 7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07" name="Text Box 78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08" name="Text Box 78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09" name="Text Box 7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10" name="Text Box 78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11" name="Text Box 7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12" name="Text Box 79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13" name="Text Box 79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14" name="Text Box 7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15" name="Text Box 79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16" name="Text Box 79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17" name="Text Box 7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18" name="Text Box 79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19" name="Text Box 79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20" name="Text Box 79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21" name="Text Box 7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22" name="Text Box 80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23" name="Text Box 80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24" name="Text Box 8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25" name="Text Box 80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26" name="Text Box 80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27" name="Text Box 8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28" name="Text Box 80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29" name="Text Box 80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30" name="Text Box 8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31" name="Text Box 8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832" name="Text Box 81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33" name="Text Box 8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34" name="Text Box 8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835" name="Text Box 81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36" name="Text Box 8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37" name="Text Box 8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838" name="Text Box 81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839" name="Text Box 81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40" name="Text Box 8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41" name="Text Box 8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842" name="Text Box 82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43" name="Text Box 8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44" name="Text Box 8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845" name="Text Box 8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46" name="Text Box 82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47" name="Text Box 8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848" name="Text Box 82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49" name="Text Box 8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50" name="Text Box 8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51" name="Text Box 82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52" name="Text Box 8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53" name="Text Box 8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54" name="Text Box 83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55" name="Text Box 8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56" name="Text Box 83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57" name="Text Box 83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58" name="Text Box 83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59" name="Text Box 8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60" name="Text Box 8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61" name="Text Box 83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62" name="Text Box 8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63" name="Text Box 8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64" name="Text Box 84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65" name="Text Box 8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66" name="Text Box 8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867" name="Text Box 84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68" name="Text Box 8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69" name="Text Box 84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870" name="Text Box 84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71" name="Text Box 8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72" name="Text Box 8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873" name="Text Box 85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74" name="Text Box 8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75" name="Text Box 8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876" name="Text Box 85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877" name="Text Box 85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78" name="Text Box 8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79" name="Text Box 8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880" name="Text Box 85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81" name="Text Box 8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82" name="Text Box 8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883" name="Text Box 86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84" name="Text Box 8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85" name="Text Box 8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886" name="Text Box 86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87" name="Text Box 8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88" name="Text Box 8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889" name="Text Box 86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90" name="Text Box 8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91" name="Text Box 8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92" name="Text Box 8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93" name="Text Box 1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94" name="Text Box 1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9895" name="Text Box 130"/>
        <xdr:cNvSpPr txBox="1">
          <a:spLocks noChangeArrowheads="1"/>
        </xdr:cNvSpPr>
      </xdr:nvSpPr>
      <xdr:spPr bwMode="auto">
        <a:xfrm>
          <a:off x="1504950" y="9725025"/>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896" name="Text Box 13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97" name="Text Box 1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898" name="Text Box 1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899" name="Text Box 13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00" name="Text Box 1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01" name="Text Box 1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902" name="Text Box 13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03" name="Text Box 1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04" name="Text Box 1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905" name="Text Box 14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06" name="Text Box 1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07" name="Text Box 1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908" name="Text Box 14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09" name="Text Box 1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10" name="Text Box 1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911" name="Text Box 14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12" name="Text Box 1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13" name="Text Box 1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14" name="Text Box 1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15" name="Text Box 1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16" name="Text Box 1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17" name="Text Box 1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18" name="Text Box 15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19" name="Text Box 1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20" name="Text Box 1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21" name="Text Box 15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22" name="Text Box 1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23" name="Text Box 1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24" name="Text Box 15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25" name="Text Box 1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26" name="Text Box 1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27" name="Text Box 16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28" name="Text Box 16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29" name="Text Box 1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30" name="Text Box 1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931" name="Text Box 16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32" name="Text Box 16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33" name="Text Box 1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34" name="Text Box 16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35" name="Text Box 1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36" name="Text Box 1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937" name="Text Box 17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38" name="Text Box 1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39" name="Text Box 1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40" name="Text Box 17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41" name="Text Box 1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42" name="Text Box 1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9943" name="Text Box 17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44" name="Text Box 1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45" name="Text Box 1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946" name="Text Box 20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947" name="Text Box 20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48" name="Text Box 21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49" name="Text Box 2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950" name="Text Box 21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51" name="Text Box 2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52" name="Text Box 2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953" name="Text Box 21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54" name="Text Box 2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55" name="Text Box 2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956" name="Text Box 21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57" name="Text Box 2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58" name="Text Box 2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59" name="Text Box 22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60" name="Text Box 2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61" name="Text Box 22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62" name="Text Box 22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63" name="Text Box 2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64" name="Text Box 2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65" name="Text Box 22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66" name="Text Box 22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67" name="Text Box 2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68" name="Text Box 2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69" name="Text Box 23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70" name="Text Box 2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71" name="Text Box 2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72" name="Text Box 23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73" name="Text Box 2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74" name="Text Box 2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75" name="Text Box 2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976" name="Text Box 23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77" name="Text Box 2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78" name="Text Box 2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979" name="Text Box 24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80" name="Text Box 2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81" name="Text Box 2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982" name="Text Box 24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83" name="Text Box 2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84" name="Text Box 2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9985" name="Text Box 24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86" name="Text Box 24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87" name="Text Box 2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88" name="Text Box 2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89" name="Text Box 25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90" name="Text Box 2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91" name="Text Box 2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92" name="Text Box 25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93" name="Text Box 2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94" name="Text Box 2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95" name="Text Box 2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96" name="Text Box 25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97" name="Text Box 2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9998" name="Text Box 2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9999" name="Text Box 26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00" name="Text Box 2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01" name="Text Box 2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02" name="Text Box 26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03" name="Text Box 2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04" name="Text Box 2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05" name="Text Box 2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06" name="Text Box 26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07" name="Text Box 2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08" name="Text Box 2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09" name="Text Box 27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10" name="Text Box 2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11" name="Text Box 2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12" name="Text Box 27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13" name="Text Box 2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14" name="Text Box 2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15" name="Text Box 27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16" name="Text Box 27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17" name="Text Box 2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18" name="Text Box 2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19" name="Text Box 28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20" name="Text Box 2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21" name="Text Box 2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22" name="Text Box 28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23" name="Text Box 2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24" name="Text Box 28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25" name="Text Box 28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26" name="Text Box 2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27" name="Text Box 2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28" name="Text Box 29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29" name="Text Box 2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30" name="Text Box 2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31" name="Text Box 29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32" name="Text Box 2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33" name="Text Box 2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34" name="Text Box 2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35" name="Text Box 29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36" name="Text Box 2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37" name="Text Box 2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38" name="Text Box 3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39" name="Text Box 3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40" name="Text Box 3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41" name="Text Box 3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42" name="Text Box 3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43" name="Text Box 3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44" name="Text Box 3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45" name="Text Box 30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46" name="Text Box 3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47" name="Text Box 33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48" name="Text Box 3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49" name="Text Box 3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50" name="Text Box 3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51" name="Text Box 34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52" name="Text Box 3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53" name="Text Box 3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54" name="Text Box 34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55" name="Text Box 3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56" name="Text Box 3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57" name="Text Box 37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58" name="Text Box 37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59" name="Text Box 3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60" name="Text Box 3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61" name="Text Box 37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62" name="Text Box 3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63" name="Text Box 3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64" name="Text Box 38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65" name="Text Box 3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66" name="Text Box 3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67" name="Text Box 41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68" name="Text Box 41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69" name="Text Box 4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70" name="Text Box 4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71" name="Text Box 41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72" name="Text Box 4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73" name="Text Box 4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74" name="Text Box 41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75" name="Text Box 4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76" name="Text Box 4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077" name="Text Box 44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78" name="Text Box 4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79" name="Text Box 4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80" name="Text Box 4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81" name="Text Box 4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82" name="Text Box 4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83" name="Text Box 45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84" name="Text Box 4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85" name="Text Box 4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86" name="Text Box 45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87" name="Text Box 4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88" name="Text Box 4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89" name="Text Box 4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90" name="Text Box 46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91" name="Text Box 4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92" name="Text Box 4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93" name="Text Box 46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94" name="Text Box 4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95" name="Text Box 4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96" name="Text Box 46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097" name="Text Box 4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98" name="Text Box 4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099" name="Text Box 4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100" name="Text Box 47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01" name="Text Box 4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02" name="Text Box 4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103" name="Text Box 47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04" name="Text Box 4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05" name="Text Box 4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106" name="Text Box 47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07" name="Text Box 4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08" name="Text Box 4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109" name="Text Box 47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10" name="Text Box 4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11" name="Text Box 4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112" name="Text Box 48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13" name="Text Box 4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14" name="Text Box 4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115" name="Text Box 48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116" name="Text Box 48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17" name="Text Box 4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18" name="Text Box 4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119" name="Text Box 48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20" name="Text Box 49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21" name="Text Box 4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122" name="Text Box 49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23" name="Text Box 49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24" name="Text Box 4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125" name="Text Box 49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126" name="Text Box 4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27" name="Text Box 49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28" name="Text Box 4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129" name="Text Box 49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30" name="Text Box 50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31" name="Text Box 5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132" name="Text Box 50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33" name="Text Box 50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34" name="Text Box 5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135" name="Text Box 50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36" name="Text Box 50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37" name="Text Box 50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138" name="Text Box 50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39" name="Text Box 5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40" name="Text Box 51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141" name="Text Box 51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42" name="Text Box 5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43" name="Text Box 5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144" name="Text Box 51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145" name="Text Box 51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46" name="Text Box 5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47" name="Text Box 5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148" name="Text Box 51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49" name="Text Box 5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50" name="Text Box 5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151" name="Text Box 52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52" name="Text Box 5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53" name="Text Box 52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154" name="Text Box 52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155" name="Text Box 52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56" name="Text Box 5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57" name="Text Box 5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158" name="Text Box 52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59" name="Text Box 5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60" name="Text Box 5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161" name="Text Box 53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62" name="Text Box 5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63" name="Text Box 5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164" name="Text Box 53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165" name="Text Box 53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66" name="Text Box 5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67" name="Text Box 5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168" name="Text Box 53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69" name="Text Box 5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70" name="Text Box 5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171" name="Text Box 54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72" name="Text Box 5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73" name="Text Box 5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174" name="Text Box 54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75" name="Text Box 5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76" name="Text Box 5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177" name="Text Box 5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78" name="Text Box 5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79" name="Text Box 5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180" name="Text Box 5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181" name="Text Box 55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82" name="Text Box 5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83" name="Text Box 5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184" name="Text Box 55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85" name="Text Box 5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86" name="Text Box 5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187" name="Text Box 5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88" name="Text Box 5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89" name="Text Box 5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190" name="Text Box 56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191" name="Text Box 56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92" name="Text Box 5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93" name="Text Box 5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194" name="Text Box 56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95" name="Text Box 5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96" name="Text Box 5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197" name="Text Box 5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98" name="Text Box 5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199" name="Text Box 5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200" name="Text Box 57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01" name="Text Box 57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02" name="Text Box 5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03" name="Text Box 5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04" name="Text Box 57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05" name="Text Box 5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06" name="Text Box 5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07" name="Text Box 57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08" name="Text Box 5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09" name="Text Box 5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10" name="Text Box 58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11" name="Text Box 5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12" name="Text Box 5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13" name="Text Box 58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14" name="Text Box 5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15" name="Text Box 5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16" name="Text Box 58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17" name="Text Box 58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18" name="Text Box 5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19" name="Text Box 5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20" name="Text Box 59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21" name="Text Box 5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22" name="Text Box 5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23" name="Text Box 59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24" name="Text Box 5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25" name="Text Box 5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26" name="Text Box 5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27" name="Text Box 59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28" name="Text Box 5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29" name="Text Box 5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30" name="Text Box 6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31" name="Text Box 6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32" name="Text Box 6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33" name="Text Box 6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34" name="Text Box 6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35" name="Text Box 6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36" name="Text Box 6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37" name="Text Box 60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38" name="Text Box 6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39" name="Text Box 6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40" name="Text Box 61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41" name="Text Box 6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42" name="Text Box 6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43" name="Text Box 61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44" name="Text Box 6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45" name="Text Box 6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46" name="Text Box 61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47" name="Text Box 6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48" name="Text Box 6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49" name="Text Box 61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50" name="Text Box 6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51" name="Text Box 6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52" name="Text Box 62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53" name="Text Box 6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54" name="Text Box 62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55" name="Text Box 6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56" name="Text Box 62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57" name="Text Box 6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58" name="Text Box 6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59" name="Text Box 62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60" name="Text Box 6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61" name="Text Box 6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62" name="Text Box 63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63" name="Text Box 63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64" name="Text Box 63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65" name="Text Box 6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66" name="Text Box 63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67" name="Text Box 6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68" name="Text Box 6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69" name="Text Box 63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70" name="Text Box 6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71" name="Text Box 6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72" name="Text Box 64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73" name="Text Box 6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74" name="Text Box 6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75" name="Text Box 64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76" name="Text Box 6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77" name="Text Box 64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78" name="Text Box 64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79" name="Text Box 6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80" name="Text Box 6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81" name="Text Box 65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82" name="Text Box 65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83" name="Text Box 6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84" name="Text Box 6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85" name="Text Box 65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86" name="Text Box 6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87" name="Text Box 6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88" name="Text Box 65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89" name="Text Box 6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90" name="Text Box 6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291" name="Text Box 66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92" name="Text Box 6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93" name="Text Box 6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94" name="Text Box 66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95" name="Text Box 6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96" name="Text Box 6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297" name="Text Box 66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98" name="Text Box 6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299" name="Text Box 6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00" name="Text Box 67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01" name="Text Box 67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02" name="Text Box 6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03" name="Text Box 6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04" name="Text Box 67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05" name="Text Box 6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06" name="Text Box 6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07" name="Text Box 67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08" name="Text Box 6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09" name="Text Box 6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10" name="Text Box 68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11" name="Text Box 6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12" name="Text Box 6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313" name="Text Box 68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14" name="Text Box 6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15" name="Text Box 6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316" name="Text Box 68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17" name="Text Box 6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18" name="Text Box 6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319" name="Text Box 68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320" name="Text Box 69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21" name="Text Box 6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22" name="Text Box 6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323" name="Text Box 69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24" name="Text Box 6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25" name="Text Box 6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326" name="Text Box 69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27" name="Text Box 69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28" name="Text Box 6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329" name="Text Box 69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330" name="Text Box 7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31" name="Text Box 7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32" name="Text Box 7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333" name="Text Box 7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34" name="Text Box 7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35" name="Text Box 7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336" name="Text Box 7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337" name="Text Box 70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38" name="Text Box 7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39" name="Text Box 7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340" name="Text Box 71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41" name="Text Box 7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42" name="Text Box 7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343" name="Text Box 71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44" name="Text Box 7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45" name="Text Box 7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346" name="Text Box 71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47" name="Text Box 71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48" name="Text Box 7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49" name="Text Box 7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50" name="Text Box 72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51" name="Text Box 7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52" name="Text Box 7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53" name="Text Box 7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54" name="Text Box 72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55" name="Text Box 7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56" name="Text Box 7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57" name="Text Box 72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58" name="Text Box 7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59" name="Text Box 7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60" name="Text Box 73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61" name="Text Box 7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62" name="Text Box 7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63" name="Text Box 73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364" name="Text Box 73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65" name="Text Box 7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66" name="Text Box 7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367" name="Text Box 7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68" name="Text Box 7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69" name="Text Box 7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370" name="Text Box 74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371" name="Text Box 74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72" name="Text Box 7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73" name="Text Box 7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374" name="Text Box 74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75" name="Text Box 7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76" name="Text Box 7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377" name="Text Box 7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78" name="Text Box 7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79" name="Text Box 7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380" name="Text Box 7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81" name="Text Box 7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82" name="Text Box 7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83" name="Text Box 75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84" name="Text Box 7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85" name="Text Box 7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86" name="Text Box 75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87" name="Text Box 7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88" name="Text Box 7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89" name="Text Box 75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90" name="Text Box 76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91" name="Text Box 7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92" name="Text Box 7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93" name="Text Box 76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94" name="Text Box 7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95" name="Text Box 7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96" name="Text Box 76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97" name="Text Box 76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398" name="Text Box 7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399" name="Text Box 76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00" name="Text Box 7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01" name="Text Box 7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02" name="Text Box 77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03" name="Text Box 7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04" name="Text Box 7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05" name="Text Box 77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06" name="Text Box 7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07" name="Text Box 7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08" name="Text Box 77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09" name="Text Box 77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10" name="Text Box 7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11" name="Text Box 7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12" name="Text Box 78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13" name="Text Box 7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14" name="Text Box 7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15" name="Text Box 78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16" name="Text Box 78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17" name="Text Box 7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18" name="Text Box 78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19" name="Text Box 7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20" name="Text Box 79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21" name="Text Box 79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22" name="Text Box 7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23" name="Text Box 79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24" name="Text Box 79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25" name="Text Box 7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26" name="Text Box 79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27" name="Text Box 79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28" name="Text Box 79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29" name="Text Box 7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30" name="Text Box 80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31" name="Text Box 80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32" name="Text Box 8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33" name="Text Box 80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34" name="Text Box 80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35" name="Text Box 8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36" name="Text Box 80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37" name="Text Box 80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38" name="Text Box 8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39" name="Text Box 8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440" name="Text Box 81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41" name="Text Box 8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42" name="Text Box 8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443" name="Text Box 81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44" name="Text Box 8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45" name="Text Box 8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446" name="Text Box 81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447" name="Text Box 81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48" name="Text Box 8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49" name="Text Box 8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450" name="Text Box 82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51" name="Text Box 8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52" name="Text Box 8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453" name="Text Box 8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54" name="Text Box 82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55" name="Text Box 8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456" name="Text Box 82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57" name="Text Box 8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58" name="Text Box 8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59" name="Text Box 82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60" name="Text Box 8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61" name="Text Box 8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62" name="Text Box 83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63" name="Text Box 8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64" name="Text Box 83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65" name="Text Box 83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66" name="Text Box 83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67" name="Text Box 8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68" name="Text Box 8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69" name="Text Box 83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70" name="Text Box 8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71" name="Text Box 8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72" name="Text Box 84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73" name="Text Box 8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74" name="Text Box 8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475" name="Text Box 84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76" name="Text Box 8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77" name="Text Box 84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478" name="Text Box 84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79" name="Text Box 8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80" name="Text Box 8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481" name="Text Box 85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82" name="Text Box 8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83" name="Text Box 8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484" name="Text Box 85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485" name="Text Box 85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86" name="Text Box 8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87" name="Text Box 8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488" name="Text Box 85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89" name="Text Box 8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90" name="Text Box 8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491" name="Text Box 86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92" name="Text Box 8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93" name="Text Box 8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494" name="Text Box 86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95" name="Text Box 8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96" name="Text Box 8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497" name="Text Box 86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98" name="Text Box 8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499" name="Text Box 8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00" name="Text Box 8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01" name="Text Box 1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02" name="Text Box 1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10503" name="Text Box 130"/>
        <xdr:cNvSpPr txBox="1">
          <a:spLocks noChangeArrowheads="1"/>
        </xdr:cNvSpPr>
      </xdr:nvSpPr>
      <xdr:spPr bwMode="auto">
        <a:xfrm>
          <a:off x="1504950" y="9725025"/>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504" name="Text Box 13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05" name="Text Box 1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06" name="Text Box 1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507" name="Text Box 13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08" name="Text Box 1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09" name="Text Box 1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510" name="Text Box 13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11" name="Text Box 1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12" name="Text Box 1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513" name="Text Box 14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14" name="Text Box 1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15" name="Text Box 1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516" name="Text Box 14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17" name="Text Box 1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18" name="Text Box 1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519" name="Text Box 14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20" name="Text Box 1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21" name="Text Box 1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22" name="Text Box 1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23" name="Text Box 1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24" name="Text Box 1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25" name="Text Box 1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26" name="Text Box 15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27" name="Text Box 1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28" name="Text Box 1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29" name="Text Box 15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30" name="Text Box 1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31" name="Text Box 1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32" name="Text Box 15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33" name="Text Box 1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34" name="Text Box 1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35" name="Text Box 16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36" name="Text Box 16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37" name="Text Box 1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38" name="Text Box 1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539" name="Text Box 16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40" name="Text Box 16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41" name="Text Box 1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42" name="Text Box 16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43" name="Text Box 1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44" name="Text Box 1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545" name="Text Box 17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46" name="Text Box 1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47" name="Text Box 1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48" name="Text Box 17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49" name="Text Box 1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50" name="Text Box 1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551" name="Text Box 17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52" name="Text Box 1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53" name="Text Box 1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554" name="Text Box 20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555" name="Text Box 20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56" name="Text Box 21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57" name="Text Box 2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558" name="Text Box 21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59" name="Text Box 2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60" name="Text Box 2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561" name="Text Box 21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62" name="Text Box 2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63" name="Text Box 2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564" name="Text Box 21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65" name="Text Box 2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66" name="Text Box 2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67" name="Text Box 22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68" name="Text Box 2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69" name="Text Box 22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70" name="Text Box 22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71" name="Text Box 2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72" name="Text Box 2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73" name="Text Box 22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74" name="Text Box 22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75" name="Text Box 2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76" name="Text Box 2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77" name="Text Box 23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78" name="Text Box 2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79" name="Text Box 2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80" name="Text Box 23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81" name="Text Box 2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82" name="Text Box 2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83" name="Text Box 2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584" name="Text Box 23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85" name="Text Box 2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86" name="Text Box 2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587" name="Text Box 24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88" name="Text Box 2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89" name="Text Box 2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590" name="Text Box 24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91" name="Text Box 2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92" name="Text Box 2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593" name="Text Box 24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94" name="Text Box 24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95" name="Text Box 2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96" name="Text Box 2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597" name="Text Box 25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98" name="Text Box 2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599" name="Text Box 2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00" name="Text Box 25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01" name="Text Box 2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02" name="Text Box 2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03" name="Text Box 2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04" name="Text Box 25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05" name="Text Box 2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06" name="Text Box 2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07" name="Text Box 26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08" name="Text Box 2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09" name="Text Box 2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10" name="Text Box 26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11" name="Text Box 2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12" name="Text Box 2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13" name="Text Box 2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14" name="Text Box 26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15" name="Text Box 2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16" name="Text Box 2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17" name="Text Box 27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18" name="Text Box 2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19" name="Text Box 2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20" name="Text Box 27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21" name="Text Box 2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22" name="Text Box 2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23" name="Text Box 27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624" name="Text Box 27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25" name="Text Box 2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26" name="Text Box 2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627" name="Text Box 28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28" name="Text Box 2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29" name="Text Box 2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630" name="Text Box 28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31" name="Text Box 2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32" name="Text Box 28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633" name="Text Box 28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34" name="Text Box 2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35" name="Text Box 2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636" name="Text Box 29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37" name="Text Box 2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38" name="Text Box 2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639" name="Text Box 29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40" name="Text Box 2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41" name="Text Box 2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642" name="Text Box 2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643" name="Text Box 29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44" name="Text Box 2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45" name="Text Box 2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646" name="Text Box 3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47" name="Text Box 3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48" name="Text Box 3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649" name="Text Box 3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50" name="Text Box 3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51" name="Text Box 3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652" name="Text Box 3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53" name="Text Box 30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54" name="Text Box 3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55" name="Text Box 33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56" name="Text Box 3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57" name="Text Box 3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58" name="Text Box 3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59" name="Text Box 34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60" name="Text Box 3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61" name="Text Box 3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62" name="Text Box 34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63" name="Text Box 3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64" name="Text Box 3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65" name="Text Box 37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66" name="Text Box 37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67" name="Text Box 3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68" name="Text Box 3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69" name="Text Box 37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70" name="Text Box 3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71" name="Text Box 3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72" name="Text Box 38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73" name="Text Box 3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74" name="Text Box 3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75" name="Text Box 41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676" name="Text Box 41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77" name="Text Box 4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78" name="Text Box 4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679" name="Text Box 41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80" name="Text Box 4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81" name="Text Box 4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682" name="Text Box 41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83" name="Text Box 4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84" name="Text Box 4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685" name="Text Box 44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86" name="Text Box 4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87" name="Text Box 4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88" name="Text Box 4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89" name="Text Box 4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90" name="Text Box 4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91" name="Text Box 45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92" name="Text Box 4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93" name="Text Box 4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94" name="Text Box 45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95" name="Text Box 4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96" name="Text Box 4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97" name="Text Box 4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698" name="Text Box 46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699" name="Text Box 4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00" name="Text Box 4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01" name="Text Box 46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02" name="Text Box 4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03" name="Text Box 4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04" name="Text Box 46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05" name="Text Box 4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06" name="Text Box 4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07" name="Text Box 4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08" name="Text Box 47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09" name="Text Box 4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10" name="Text Box 4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11" name="Text Box 47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12" name="Text Box 4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13" name="Text Box 4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14" name="Text Box 47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15" name="Text Box 4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16" name="Text Box 4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717" name="Text Box 47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18" name="Text Box 4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19" name="Text Box 4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720" name="Text Box 48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21" name="Text Box 4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22" name="Text Box 4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723" name="Text Box 48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724" name="Text Box 48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25" name="Text Box 4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26" name="Text Box 4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727" name="Text Box 48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28" name="Text Box 49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29" name="Text Box 4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730" name="Text Box 49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31" name="Text Box 49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32" name="Text Box 4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733" name="Text Box 49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734" name="Text Box 4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35" name="Text Box 49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36" name="Text Box 4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737" name="Text Box 499"/>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38" name="Text Box 50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39" name="Text Box 5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740" name="Text Box 50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41" name="Text Box 50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42" name="Text Box 5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743" name="Text Box 50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44" name="Text Box 50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45" name="Text Box 50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746" name="Text Box 50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47" name="Text Box 5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48" name="Text Box 51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749" name="Text Box 51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50" name="Text Box 5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51" name="Text Box 51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752" name="Text Box 51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753" name="Text Box 51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54" name="Text Box 51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55" name="Text Box 5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756" name="Text Box 51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57" name="Text Box 5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58" name="Text Box 5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759" name="Text Box 52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60" name="Text Box 5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61" name="Text Box 52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762" name="Text Box 52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763" name="Text Box 525"/>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64" name="Text Box 5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65" name="Text Box 5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766" name="Text Box 528"/>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67" name="Text Box 5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68" name="Text Box 5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769" name="Text Box 53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70" name="Text Box 5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71" name="Text Box 5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772" name="Text Box 53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73" name="Text Box 53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74" name="Text Box 5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75" name="Text Box 5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76" name="Text Box 53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77" name="Text Box 5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78" name="Text Box 5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79" name="Text Box 54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80" name="Text Box 5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81" name="Text Box 5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82" name="Text Box 54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83" name="Text Box 5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84" name="Text Box 5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85" name="Text Box 5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86" name="Text Box 5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87" name="Text Box 5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88" name="Text Box 5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89" name="Text Box 55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90" name="Text Box 5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91" name="Text Box 5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92" name="Text Box 55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93" name="Text Box 5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94" name="Text Box 5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95" name="Text Box 55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96" name="Text Box 5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797" name="Text Box 5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98" name="Text Box 56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799" name="Text Box 56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00" name="Text Box 5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01" name="Text Box 5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802" name="Text Box 56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03" name="Text Box 5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04" name="Text Box 5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805" name="Text Box 56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06" name="Text Box 5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07" name="Text Box 5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808" name="Text Box 57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09" name="Text Box 57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10" name="Text Box 5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11" name="Text Box 5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12" name="Text Box 57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13" name="Text Box 5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14" name="Text Box 5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15" name="Text Box 57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16" name="Text Box 5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17" name="Text Box 5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18" name="Text Box 58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19" name="Text Box 5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20" name="Text Box 5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21" name="Text Box 58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22" name="Text Box 5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23" name="Text Box 5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24" name="Text Box 58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25" name="Text Box 58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26" name="Text Box 5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27" name="Text Box 5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28" name="Text Box 59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29" name="Text Box 5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30" name="Text Box 5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31" name="Text Box 59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32" name="Text Box 5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33" name="Text Box 5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34" name="Text Box 59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35" name="Text Box 59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36" name="Text Box 5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37" name="Text Box 5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38" name="Text Box 6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39" name="Text Box 6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40" name="Text Box 6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41" name="Text Box 6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42" name="Text Box 6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43" name="Text Box 6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44" name="Text Box 6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845" name="Text Box 60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46" name="Text Box 6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47" name="Text Box 6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848" name="Text Box 61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49" name="Text Box 6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50" name="Text Box 6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851" name="Text Box 61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52" name="Text Box 6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53" name="Text Box 6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854" name="Text Box 61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55" name="Text Box 61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56" name="Text Box 6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857" name="Text Box 61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58" name="Text Box 62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59" name="Text Box 6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860" name="Text Box 62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861" name="Text Box 6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62" name="Text Box 62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63" name="Text Box 6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864" name="Text Box 62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65" name="Text Box 6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66" name="Text Box 6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867" name="Text Box 62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68" name="Text Box 6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69" name="Text Box 6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870" name="Text Box 63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871" name="Text Box 63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72" name="Text Box 63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73" name="Text Box 6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874" name="Text Box 63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75" name="Text Box 6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76" name="Text Box 6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877" name="Text Box 63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78" name="Text Box 6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79" name="Text Box 6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880" name="Text Box 642"/>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81" name="Text Box 6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82" name="Text Box 6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83" name="Text Box 64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84" name="Text Box 6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85" name="Text Box 64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86" name="Text Box 64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87" name="Text Box 6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88" name="Text Box 6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89" name="Text Box 65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90" name="Text Box 652"/>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91" name="Text Box 6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92" name="Text Box 6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93" name="Text Box 65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94" name="Text Box 6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95" name="Text Box 6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96" name="Text Box 65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97" name="Text Box 6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898" name="Text Box 6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899" name="Text Box 66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00" name="Text Box 6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01" name="Text Box 6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02" name="Text Box 66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03" name="Text Box 6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04" name="Text Box 6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05" name="Text Box 66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06" name="Text Box 6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07" name="Text Box 6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08" name="Text Box 67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09" name="Text Box 671"/>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10" name="Text Box 67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11" name="Text Box 6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12" name="Text Box 67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13" name="Text Box 67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14" name="Text Box 6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15" name="Text Box 67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16" name="Text Box 67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17" name="Text Box 67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18" name="Text Box 68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19" name="Text Box 6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20" name="Text Box 68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921" name="Text Box 68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22" name="Text Box 6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23" name="Text Box 68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924" name="Text Box 68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25" name="Text Box 6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26" name="Text Box 68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927" name="Text Box 68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928" name="Text Box 69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29" name="Text Box 69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30" name="Text Box 6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931" name="Text Box 693"/>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32" name="Text Box 69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33" name="Text Box 6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934" name="Text Box 69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35" name="Text Box 69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36" name="Text Box 69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937" name="Text Box 69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938" name="Text Box 70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39" name="Text Box 70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40" name="Text Box 7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941" name="Text Box 70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42" name="Text Box 70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43" name="Text Box 7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944" name="Text Box 70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945" name="Text Box 70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46" name="Text Box 7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47" name="Text Box 7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948" name="Text Box 710"/>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49" name="Text Box 7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50" name="Text Box 7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951" name="Text Box 713"/>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52" name="Text Box 7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53" name="Text Box 7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0954" name="Text Box 716"/>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55" name="Text Box 71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56" name="Text Box 7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57" name="Text Box 7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58" name="Text Box 72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59" name="Text Box 7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60" name="Text Box 7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61" name="Text Box 7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62" name="Text Box 724"/>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63" name="Text Box 7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64" name="Text Box 72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65" name="Text Box 72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66" name="Text Box 7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67" name="Text Box 72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68" name="Text Box 73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69" name="Text Box 7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70" name="Text Box 73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71" name="Text Box 73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972" name="Text Box 73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73" name="Text Box 73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74" name="Text Box 73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975" name="Text Box 73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76" name="Text Box 7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77" name="Text Box 73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978" name="Text Box 74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979" name="Text Box 74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80" name="Text Box 74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81" name="Text Box 7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982" name="Text Box 74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83" name="Text Box 74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84" name="Text Box 7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985" name="Text Box 74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86" name="Text Box 74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87" name="Text Box 7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0988" name="Text Box 750"/>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89" name="Text Box 75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90" name="Text Box 7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91" name="Text Box 75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92" name="Text Box 75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93" name="Text Box 75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94" name="Text Box 75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95" name="Text Box 7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96" name="Text Box 75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97" name="Text Box 75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0998" name="Text Box 76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0999" name="Text Box 76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00" name="Text Box 7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001" name="Text Box 76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02" name="Text Box 76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03" name="Text Box 7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004" name="Text Box 76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05" name="Text Box 76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06" name="Text Box 7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007" name="Text Box 769"/>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08" name="Text Box 7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09" name="Text Box 77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10" name="Text Box 77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11" name="Text Box 77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12" name="Text Box 77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13" name="Text Box 77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14" name="Text Box 77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15" name="Text Box 77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16" name="Text Box 77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17" name="Text Box 77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18" name="Text Box 78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19" name="Text Box 78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20" name="Text Box 78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21" name="Text Box 78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22" name="Text Box 78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23" name="Text Box 78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24" name="Text Box 78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25" name="Text Box 78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26" name="Text Box 78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27" name="Text Box 78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28" name="Text Box 79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29" name="Text Box 79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30" name="Text Box 79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31" name="Text Box 79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32" name="Text Box 79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33" name="Text Box 79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34" name="Text Box 79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35" name="Text Box 79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36" name="Text Box 798"/>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37" name="Text Box 79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38" name="Text Box 80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39" name="Text Box 801"/>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40" name="Text Box 80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41" name="Text Box 80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42" name="Text Box 804"/>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43" name="Text Box 80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44" name="Text Box 80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45" name="Text Box 807"/>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46" name="Text Box 80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47" name="Text Box 80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048" name="Text Box 81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49" name="Text Box 81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50" name="Text Box 81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051" name="Text Box 81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52" name="Text Box 81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53" name="Text Box 81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054" name="Text Box 81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055" name="Text Box 817"/>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56" name="Text Box 81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57" name="Text Box 81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058" name="Text Box 820"/>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59" name="Text Box 82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60" name="Text Box 82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061" name="Text Box 823"/>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62" name="Text Box 82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63" name="Text Box 82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064" name="Text Box 826"/>
        <xdr:cNvSpPr txBox="1">
          <a:spLocks noChangeArrowheads="1"/>
        </xdr:cNvSpPr>
      </xdr:nvSpPr>
      <xdr:spPr bwMode="auto">
        <a:xfrm>
          <a:off x="1504950" y="97250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65" name="Text Box 82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66" name="Text Box 82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67" name="Text Box 82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68" name="Text Box 83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69" name="Text Box 83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70" name="Text Box 83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71" name="Text Box 83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72" name="Text Box 83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73" name="Text Box 83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74" name="Text Box 836"/>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75" name="Text Box 83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76" name="Text Box 83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77" name="Text Box 839"/>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78" name="Text Box 84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79" name="Text Box 841"/>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80" name="Text Box 842"/>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81" name="Text Box 84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82" name="Text Box 844"/>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083" name="Text Box 845"/>
        <xdr:cNvSpPr txBox="1">
          <a:spLocks noChangeArrowheads="1"/>
        </xdr:cNvSpPr>
      </xdr:nvSpPr>
      <xdr:spPr bwMode="auto">
        <a:xfrm>
          <a:off x="1504950" y="97250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84" name="Text Box 84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85" name="Text Box 84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086" name="Text Box 84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87" name="Text Box 84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88" name="Text Box 85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089" name="Text Box 85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90" name="Text Box 85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91" name="Text Box 85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092" name="Text Box 85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093" name="Text Box 855"/>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94" name="Text Box 85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95" name="Text Box 857"/>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096" name="Text Box 858"/>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97" name="Text Box 85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098" name="Text Box 86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099" name="Text Box 861"/>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100" name="Text Box 862"/>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101" name="Text Box 863"/>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102" name="Text Box 864"/>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103" name="Text Box 865"/>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104" name="Text Box 866"/>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105" name="Text Box 867"/>
        <xdr:cNvSpPr txBox="1">
          <a:spLocks noChangeArrowheads="1"/>
        </xdr:cNvSpPr>
      </xdr:nvSpPr>
      <xdr:spPr bwMode="auto">
        <a:xfrm>
          <a:off x="1504950" y="97250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106" name="Text Box 868"/>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107" name="Text Box 869"/>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108" name="Text Box 870"/>
        <xdr:cNvSpPr txBox="1">
          <a:spLocks noChangeArrowheads="1"/>
        </xdr:cNvSpPr>
      </xdr:nvSpPr>
      <xdr:spPr bwMode="auto">
        <a:xfrm>
          <a:off x="1504950" y="97250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09" name="Text Box 103"/>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10" name="Text Box 104"/>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11" name="Text Box 105"/>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12" name="Text Box 106"/>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13" name="Text Box 107"/>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14" name="Text Box 108"/>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15" name="Text Box 109"/>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16" name="Text Box 110"/>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17" name="Text Box 111"/>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18" name="Text Box 112"/>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19" name="Text Box 113"/>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20" name="Text Box 114"/>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21" name="Text Box 115"/>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22" name="Text Box 116"/>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23" name="Text Box 117"/>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24" name="Text Box 118"/>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25" name="Text Box 119"/>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26" name="Text Box 120"/>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27" name="Text Box 121"/>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28" name="Text Box 122"/>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29" name="Text Box 123"/>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30" name="Text Box 124"/>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31" name="Text Box 125"/>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32" name="Text Box 126"/>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33" name="Text Box 127"/>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34" name="Text Box 128"/>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35" name="Text Box 129"/>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36" name="Text Box 181"/>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37" name="Text Box 182"/>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38" name="Text Box 183"/>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39" name="Text Box 184"/>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40" name="Text Box 185"/>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41" name="Text Box 186"/>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42" name="Text Box 187"/>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43" name="Text Box 188"/>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44" name="Text Box 189"/>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45" name="Text Box 190"/>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46" name="Text Box 191"/>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47" name="Text Box 192"/>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48" name="Text Box 193"/>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49" name="Text Box 194"/>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50" name="Text Box 195"/>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51" name="Text Box 196"/>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52" name="Text Box 197"/>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53" name="Text Box 198"/>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54" name="Text Box 199"/>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55" name="Text Box 200"/>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56" name="Text Box 201"/>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57" name="Text Box 202"/>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58" name="Text Box 203"/>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59" name="Text Box 204"/>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60" name="Text Box 205"/>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61" name="Text Box 206"/>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62" name="Text Box 207"/>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63" name="Text Box 309"/>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64" name="Text Box 310"/>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65" name="Text Box 311"/>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66" name="Text Box 312"/>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67" name="Text Box 313"/>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68" name="Text Box 314"/>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69" name="Text Box 315"/>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70" name="Text Box 316"/>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71" name="Text Box 317"/>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72" name="Text Box 318"/>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73" name="Text Box 319"/>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74" name="Text Box 320"/>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75" name="Text Box 321"/>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76" name="Text Box 322"/>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77" name="Text Box 323"/>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78" name="Text Box 324"/>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79" name="Text Box 325"/>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80" name="Text Box 326"/>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81" name="Text Box 327"/>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82" name="Text Box 328"/>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83" name="Text Box 329"/>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84" name="Text Box 330"/>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85" name="Text Box 331"/>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86" name="Text Box 332"/>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87" name="Text Box 333"/>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88" name="Text Box 334"/>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89" name="Text Box 335"/>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90" name="Text Box 346"/>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91" name="Text Box 347"/>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92" name="Text Box 348"/>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93" name="Text Box 349"/>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94" name="Text Box 350"/>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95" name="Text Box 351"/>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96" name="Text Box 352"/>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97" name="Text Box 353"/>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98" name="Text Box 354"/>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199" name="Text Box 355"/>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00" name="Text Box 356"/>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01" name="Text Box 357"/>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02" name="Text Box 358"/>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03" name="Text Box 359"/>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04" name="Text Box 360"/>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05" name="Text Box 361"/>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06" name="Text Box 362"/>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07" name="Text Box 363"/>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08" name="Text Box 364"/>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09" name="Text Box 365"/>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10" name="Text Box 366"/>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11" name="Text Box 367"/>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12" name="Text Box 368"/>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13" name="Text Box 369"/>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14" name="Text Box 370"/>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15" name="Text Box 371"/>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16" name="Text Box 372"/>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17" name="Text Box 383"/>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18" name="Text Box 384"/>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19" name="Text Box 385"/>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20" name="Text Box 386"/>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21" name="Text Box 387"/>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22" name="Text Box 388"/>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23" name="Text Box 389"/>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24" name="Text Box 390"/>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25" name="Text Box 391"/>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26" name="Text Box 392"/>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27" name="Text Box 393"/>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28" name="Text Box 394"/>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29" name="Text Box 395"/>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30" name="Text Box 396"/>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31" name="Text Box 397"/>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32" name="Text Box 398"/>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33" name="Text Box 399"/>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34" name="Text Box 400"/>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35" name="Text Box 401"/>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36" name="Text Box 402"/>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37" name="Text Box 403"/>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38" name="Text Box 404"/>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39" name="Text Box 405"/>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40" name="Text Box 406"/>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41" name="Text Box 407"/>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42" name="Text Box 408"/>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43" name="Text Box 409"/>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44" name="Text Box 420"/>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45" name="Text Box 421"/>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46" name="Text Box 422"/>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47" name="Text Box 423"/>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48" name="Text Box 424"/>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49" name="Text Box 425"/>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50" name="Text Box 426"/>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51" name="Text Box 427"/>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52" name="Text Box 428"/>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53" name="Text Box 429"/>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54" name="Text Box 430"/>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55" name="Text Box 431"/>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56" name="Text Box 432"/>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57" name="Text Box 433"/>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58" name="Text Box 434"/>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59" name="Text Box 435"/>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60" name="Text Box 436"/>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61" name="Text Box 437"/>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62" name="Text Box 438"/>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63" name="Text Box 439"/>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64" name="Text Box 440"/>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65" name="Text Box 441"/>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66" name="Text Box 442"/>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67" name="Text Box 443"/>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68" name="Text Box 444"/>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69" name="Text Box 445"/>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95250" cy="19050"/>
    <xdr:sp macro="" textlink="">
      <xdr:nvSpPr>
        <xdr:cNvPr id="11270" name="Text Box 446"/>
        <xdr:cNvSpPr txBox="1">
          <a:spLocks noChangeArrowheads="1"/>
        </xdr:cNvSpPr>
      </xdr:nvSpPr>
      <xdr:spPr bwMode="auto">
        <a:xfrm>
          <a:off x="7543800" y="1866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71" name="Text Box 103"/>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72" name="Text Box 104"/>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73" name="Text Box 105"/>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74" name="Text Box 106"/>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75" name="Text Box 107"/>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76" name="Text Box 108"/>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77" name="Text Box 109"/>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78" name="Text Box 110"/>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79" name="Text Box 111"/>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80" name="Text Box 112"/>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81" name="Text Box 113"/>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82" name="Text Box 114"/>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83" name="Text Box 115"/>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84" name="Text Box 116"/>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85" name="Text Box 117"/>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86" name="Text Box 118"/>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87" name="Text Box 119"/>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88" name="Text Box 120"/>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89" name="Text Box 121"/>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90" name="Text Box 122"/>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91" name="Text Box 123"/>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92" name="Text Box 124"/>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93" name="Text Box 125"/>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94" name="Text Box 126"/>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95" name="Text Box 127"/>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96" name="Text Box 128"/>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97" name="Text Box 129"/>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98" name="Text Box 181"/>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299" name="Text Box 182"/>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00" name="Text Box 183"/>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01" name="Text Box 184"/>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02" name="Text Box 185"/>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03" name="Text Box 186"/>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04" name="Text Box 187"/>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05" name="Text Box 188"/>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06" name="Text Box 189"/>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07" name="Text Box 190"/>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08" name="Text Box 191"/>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09" name="Text Box 192"/>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10" name="Text Box 193"/>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11" name="Text Box 194"/>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12" name="Text Box 195"/>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13" name="Text Box 196"/>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14" name="Text Box 197"/>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15" name="Text Box 198"/>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16" name="Text Box 199"/>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17" name="Text Box 200"/>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18" name="Text Box 201"/>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19" name="Text Box 202"/>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20" name="Text Box 203"/>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21" name="Text Box 204"/>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22" name="Text Box 205"/>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23" name="Text Box 206"/>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24" name="Text Box 207"/>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25" name="Text Box 309"/>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26" name="Text Box 310"/>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27" name="Text Box 311"/>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28" name="Text Box 312"/>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29" name="Text Box 313"/>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30" name="Text Box 314"/>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31" name="Text Box 315"/>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32" name="Text Box 316"/>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33" name="Text Box 317"/>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34" name="Text Box 318"/>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35" name="Text Box 319"/>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36" name="Text Box 320"/>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37" name="Text Box 321"/>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38" name="Text Box 322"/>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39" name="Text Box 323"/>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40" name="Text Box 324"/>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41" name="Text Box 325"/>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42" name="Text Box 326"/>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43" name="Text Box 327"/>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44" name="Text Box 328"/>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45" name="Text Box 329"/>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46" name="Text Box 330"/>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47" name="Text Box 331"/>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48" name="Text Box 332"/>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49" name="Text Box 333"/>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50" name="Text Box 334"/>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51" name="Text Box 335"/>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52" name="Text Box 346"/>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53" name="Text Box 347"/>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54" name="Text Box 348"/>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55" name="Text Box 349"/>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56" name="Text Box 350"/>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57" name="Text Box 351"/>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58" name="Text Box 352"/>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59" name="Text Box 353"/>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60" name="Text Box 354"/>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61" name="Text Box 355"/>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62" name="Text Box 356"/>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63" name="Text Box 357"/>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64" name="Text Box 358"/>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65" name="Text Box 359"/>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66" name="Text Box 360"/>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67" name="Text Box 361"/>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68" name="Text Box 362"/>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69" name="Text Box 363"/>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70" name="Text Box 364"/>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71" name="Text Box 365"/>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72" name="Text Box 366"/>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73" name="Text Box 367"/>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74" name="Text Box 368"/>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75" name="Text Box 369"/>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76" name="Text Box 370"/>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77" name="Text Box 371"/>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78" name="Text Box 372"/>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79" name="Text Box 383"/>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80" name="Text Box 384"/>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81" name="Text Box 385"/>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82" name="Text Box 386"/>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83" name="Text Box 387"/>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84" name="Text Box 388"/>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85" name="Text Box 389"/>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86" name="Text Box 390"/>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87" name="Text Box 391"/>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88" name="Text Box 392"/>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89" name="Text Box 393"/>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90" name="Text Box 394"/>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91" name="Text Box 395"/>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92" name="Text Box 396"/>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93" name="Text Box 397"/>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94" name="Text Box 398"/>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95" name="Text Box 399"/>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96" name="Text Box 400"/>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97" name="Text Box 401"/>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98" name="Text Box 402"/>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399" name="Text Box 403"/>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00" name="Text Box 404"/>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01" name="Text Box 405"/>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02" name="Text Box 406"/>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03" name="Text Box 407"/>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04" name="Text Box 408"/>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05" name="Text Box 409"/>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06" name="Text Box 420"/>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07" name="Text Box 421"/>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08" name="Text Box 422"/>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09" name="Text Box 423"/>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10" name="Text Box 424"/>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11" name="Text Box 425"/>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12" name="Text Box 426"/>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13" name="Text Box 427"/>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14" name="Text Box 428"/>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15" name="Text Box 429"/>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16" name="Text Box 430"/>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17" name="Text Box 431"/>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18" name="Text Box 432"/>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19" name="Text Box 433"/>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20" name="Text Box 434"/>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21" name="Text Box 435"/>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22" name="Text Box 436"/>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23" name="Text Box 437"/>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24" name="Text Box 438"/>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25" name="Text Box 439"/>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26" name="Text Box 440"/>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27" name="Text Box 441"/>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28" name="Text Box 442"/>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29" name="Text Box 443"/>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30" name="Text Box 444"/>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31" name="Text Box 445"/>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7</xdr:row>
      <xdr:rowOff>0</xdr:rowOff>
    </xdr:from>
    <xdr:ext cx="95250" cy="19050"/>
    <xdr:sp macro="" textlink="">
      <xdr:nvSpPr>
        <xdr:cNvPr id="11432" name="Text Box 446"/>
        <xdr:cNvSpPr txBox="1">
          <a:spLocks noChangeArrowheads="1"/>
        </xdr:cNvSpPr>
      </xdr:nvSpPr>
      <xdr:spPr bwMode="auto">
        <a:xfrm>
          <a:off x="6400800" y="37719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33" name="Text Box 1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34" name="Text Box 1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11435" name="Text Box 130"/>
        <xdr:cNvSpPr txBox="1">
          <a:spLocks noChangeArrowheads="1"/>
        </xdr:cNvSpPr>
      </xdr:nvSpPr>
      <xdr:spPr bwMode="auto">
        <a:xfrm>
          <a:off x="1504950" y="7877175"/>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436" name="Text Box 13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37" name="Text Box 1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38" name="Text Box 1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439" name="Text Box 13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40" name="Text Box 1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41" name="Text Box 1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442" name="Text Box 13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43" name="Text Box 1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44" name="Text Box 1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445" name="Text Box 14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46" name="Text Box 1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47" name="Text Box 1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448" name="Text Box 14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49" name="Text Box 1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50" name="Text Box 1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451" name="Text Box 14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452" name="Text Box 1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53" name="Text Box 1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54" name="Text Box 1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455" name="Text Box 1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56" name="Text Box 1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57" name="Text Box 1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458" name="Text Box 15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59" name="Text Box 1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60" name="Text Box 1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461" name="Text Box 15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62" name="Text Box 1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63" name="Text Box 1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464" name="Text Box 15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65" name="Text Box 1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66" name="Text Box 1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467" name="Text Box 16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468" name="Text Box 16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69" name="Text Box 1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70" name="Text Box 1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471" name="Text Box 16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72" name="Text Box 16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73" name="Text Box 1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474" name="Text Box 16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75" name="Text Box 1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76" name="Text Box 1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477" name="Text Box 17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78" name="Text Box 1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79" name="Text Box 1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480" name="Text Box 17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81" name="Text Box 1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82" name="Text Box 1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483" name="Text Box 17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84" name="Text Box 1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85" name="Text Box 1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486" name="Text Box 20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487" name="Text Box 20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88" name="Text Box 21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89" name="Text Box 2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490" name="Text Box 21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91" name="Text Box 2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92" name="Text Box 2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493" name="Text Box 21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94" name="Text Box 2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95" name="Text Box 2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496" name="Text Box 21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97" name="Text Box 2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498" name="Text Box 2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499" name="Text Box 22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00" name="Text Box 2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01" name="Text Box 22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02" name="Text Box 22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03" name="Text Box 2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04" name="Text Box 2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05" name="Text Box 22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06" name="Text Box 22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07" name="Text Box 2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08" name="Text Box 2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09" name="Text Box 23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10" name="Text Box 2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11" name="Text Box 2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12" name="Text Box 23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13" name="Text Box 2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14" name="Text Box 2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15" name="Text Box 2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516" name="Text Box 23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17" name="Text Box 2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18" name="Text Box 2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519" name="Text Box 24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20" name="Text Box 2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21" name="Text Box 2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522" name="Text Box 24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23" name="Text Box 2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24" name="Text Box 2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525" name="Text Box 24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26" name="Text Box 24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27" name="Text Box 2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28" name="Text Box 2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29" name="Text Box 25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30" name="Text Box 2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31" name="Text Box 2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32" name="Text Box 25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33" name="Text Box 2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34" name="Text Box 2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35" name="Text Box 2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36" name="Text Box 25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37" name="Text Box 2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38" name="Text Box 2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39" name="Text Box 26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40" name="Text Box 2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41" name="Text Box 2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42" name="Text Box 26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43" name="Text Box 2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44" name="Text Box 2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45" name="Text Box 2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46" name="Text Box 26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47" name="Text Box 2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48" name="Text Box 2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49" name="Text Box 27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50" name="Text Box 2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51" name="Text Box 2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52" name="Text Box 27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53" name="Text Box 2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54" name="Text Box 2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55" name="Text Box 27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556" name="Text Box 27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57" name="Text Box 2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58" name="Text Box 2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559" name="Text Box 28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60" name="Text Box 2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61" name="Text Box 2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562" name="Text Box 28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63" name="Text Box 2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64" name="Text Box 28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565" name="Text Box 28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66" name="Text Box 2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67" name="Text Box 2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568" name="Text Box 29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69" name="Text Box 2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70" name="Text Box 2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571" name="Text Box 29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72" name="Text Box 2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73" name="Text Box 2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574" name="Text Box 2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575" name="Text Box 29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76" name="Text Box 2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77" name="Text Box 2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578" name="Text Box 3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79" name="Text Box 3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80" name="Text Box 3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581" name="Text Box 3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82" name="Text Box 3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83" name="Text Box 3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584" name="Text Box 3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85" name="Text Box 30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86" name="Text Box 3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87" name="Text Box 33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88" name="Text Box 3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89" name="Text Box 3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90" name="Text Box 3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91" name="Text Box 34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92" name="Text Box 3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93" name="Text Box 3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94" name="Text Box 34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95" name="Text Box 3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96" name="Text Box 3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97" name="Text Box 37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598" name="Text Box 37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599" name="Text Box 3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00" name="Text Box 3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601" name="Text Box 37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02" name="Text Box 3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03" name="Text Box 3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604" name="Text Box 38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05" name="Text Box 3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06" name="Text Box 3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607" name="Text Box 41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08" name="Text Box 41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09" name="Text Box 4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10" name="Text Box 4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11" name="Text Box 41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12" name="Text Box 4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13" name="Text Box 4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14" name="Text Box 41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15" name="Text Box 4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16" name="Text Box 4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17" name="Text Box 44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18" name="Text Box 4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19" name="Text Box 4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620" name="Text Box 4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21" name="Text Box 4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22" name="Text Box 4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623" name="Text Box 45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24" name="Text Box 4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25" name="Text Box 4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626" name="Text Box 45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627" name="Text Box 4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28" name="Text Box 4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29" name="Text Box 4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630" name="Text Box 46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31" name="Text Box 4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32" name="Text Box 4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633" name="Text Box 46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34" name="Text Box 4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35" name="Text Box 4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636" name="Text Box 46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637" name="Text Box 4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38" name="Text Box 4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39" name="Text Box 4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640" name="Text Box 47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41" name="Text Box 4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42" name="Text Box 4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643" name="Text Box 47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44" name="Text Box 4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45" name="Text Box 4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646" name="Text Box 47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47" name="Text Box 4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48" name="Text Box 4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49" name="Text Box 47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50" name="Text Box 4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51" name="Text Box 4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52" name="Text Box 48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53" name="Text Box 4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54" name="Text Box 4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55" name="Text Box 48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56" name="Text Box 48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57" name="Text Box 4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58" name="Text Box 4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59" name="Text Box 48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60" name="Text Box 49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61" name="Text Box 4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62" name="Text Box 49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63" name="Text Box 49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64" name="Text Box 4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65" name="Text Box 49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66" name="Text Box 4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67" name="Text Box 49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68" name="Text Box 4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69" name="Text Box 49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70" name="Text Box 50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71" name="Text Box 5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72" name="Text Box 50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73" name="Text Box 50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74" name="Text Box 5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675" name="Text Box 50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76" name="Text Box 50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77" name="Text Box 50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678" name="Text Box 50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79" name="Text Box 5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80" name="Text Box 51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681" name="Text Box 51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82" name="Text Box 5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83" name="Text Box 5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684" name="Text Box 51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685" name="Text Box 51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86" name="Text Box 5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87" name="Text Box 5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688" name="Text Box 51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89" name="Text Box 5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90" name="Text Box 5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691" name="Text Box 52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92" name="Text Box 5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93" name="Text Box 52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694" name="Text Box 52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695" name="Text Box 52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96" name="Text Box 5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97" name="Text Box 5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698" name="Text Box 52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699" name="Text Box 5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00" name="Text Box 5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701" name="Text Box 53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02" name="Text Box 5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03" name="Text Box 5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704" name="Text Box 53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705" name="Text Box 53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06" name="Text Box 5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07" name="Text Box 5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708" name="Text Box 53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09" name="Text Box 5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10" name="Text Box 5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711" name="Text Box 54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12" name="Text Box 5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13" name="Text Box 5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714" name="Text Box 54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15" name="Text Box 5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16" name="Text Box 5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717" name="Text Box 5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18" name="Text Box 5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19" name="Text Box 5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720" name="Text Box 5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721" name="Text Box 55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22" name="Text Box 5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23" name="Text Box 5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724" name="Text Box 55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25" name="Text Box 5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26" name="Text Box 5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727" name="Text Box 5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28" name="Text Box 5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29" name="Text Box 5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730" name="Text Box 56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731" name="Text Box 56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32" name="Text Box 5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33" name="Text Box 5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734" name="Text Box 56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35" name="Text Box 5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36" name="Text Box 5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737" name="Text Box 5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38" name="Text Box 5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39" name="Text Box 5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740" name="Text Box 57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741" name="Text Box 57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42" name="Text Box 5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43" name="Text Box 5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744" name="Text Box 57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45" name="Text Box 5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46" name="Text Box 5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747" name="Text Box 57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48" name="Text Box 5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49" name="Text Box 5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750" name="Text Box 58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51" name="Text Box 5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52" name="Text Box 5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753" name="Text Box 58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54" name="Text Box 5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55" name="Text Box 5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756" name="Text Box 58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757" name="Text Box 58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58" name="Text Box 5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59" name="Text Box 5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760" name="Text Box 59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61" name="Text Box 5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62" name="Text Box 5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763" name="Text Box 59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64" name="Text Box 5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65" name="Text Box 5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766" name="Text Box 5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767" name="Text Box 59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68" name="Text Box 5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69" name="Text Box 5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770" name="Text Box 6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71" name="Text Box 6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72" name="Text Box 6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773" name="Text Box 6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74" name="Text Box 6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75" name="Text Box 6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776" name="Text Box 6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777" name="Text Box 60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78" name="Text Box 6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79" name="Text Box 6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780" name="Text Box 61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81" name="Text Box 6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82" name="Text Box 6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783" name="Text Box 61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84" name="Text Box 6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85" name="Text Box 6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786" name="Text Box 61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87" name="Text Box 6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88" name="Text Box 6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789" name="Text Box 61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90" name="Text Box 6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91" name="Text Box 6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792" name="Text Box 62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793" name="Text Box 6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94" name="Text Box 62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95" name="Text Box 6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796" name="Text Box 62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97" name="Text Box 6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798" name="Text Box 6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799" name="Text Box 62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00" name="Text Box 6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01" name="Text Box 6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02" name="Text Box 63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03" name="Text Box 63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04" name="Text Box 63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05" name="Text Box 6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06" name="Text Box 63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07" name="Text Box 6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08" name="Text Box 6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09" name="Text Box 63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10" name="Text Box 6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11" name="Text Box 6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12" name="Text Box 64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13" name="Text Box 6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14" name="Text Box 6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815" name="Text Box 64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16" name="Text Box 6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17" name="Text Box 64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818" name="Text Box 64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19" name="Text Box 6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20" name="Text Box 6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821" name="Text Box 65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822" name="Text Box 65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23" name="Text Box 6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24" name="Text Box 6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825" name="Text Box 65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26" name="Text Box 6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27" name="Text Box 6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828" name="Text Box 65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29" name="Text Box 6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30" name="Text Box 6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831" name="Text Box 66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32" name="Text Box 6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33" name="Text Box 6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34" name="Text Box 66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35" name="Text Box 6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36" name="Text Box 6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37" name="Text Box 66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38" name="Text Box 6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39" name="Text Box 6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40" name="Text Box 67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41" name="Text Box 67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42" name="Text Box 6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43" name="Text Box 6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44" name="Text Box 67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45" name="Text Box 6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46" name="Text Box 6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47" name="Text Box 67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48" name="Text Box 6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49" name="Text Box 6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50" name="Text Box 68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51" name="Text Box 6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52" name="Text Box 6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853" name="Text Box 68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54" name="Text Box 6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55" name="Text Box 6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856" name="Text Box 68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57" name="Text Box 6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58" name="Text Box 6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859" name="Text Box 68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860" name="Text Box 69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61" name="Text Box 6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62" name="Text Box 6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863" name="Text Box 69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64" name="Text Box 6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65" name="Text Box 6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866" name="Text Box 69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67" name="Text Box 69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68" name="Text Box 6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869" name="Text Box 69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870" name="Text Box 7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71" name="Text Box 7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72" name="Text Box 7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873" name="Text Box 7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74" name="Text Box 7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75" name="Text Box 7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876" name="Text Box 7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877" name="Text Box 70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78" name="Text Box 7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79" name="Text Box 7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880" name="Text Box 71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81" name="Text Box 7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82" name="Text Box 7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883" name="Text Box 71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84" name="Text Box 7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85" name="Text Box 7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1886" name="Text Box 71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87" name="Text Box 71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88" name="Text Box 7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89" name="Text Box 7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90" name="Text Box 72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91" name="Text Box 7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92" name="Text Box 7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93" name="Text Box 7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94" name="Text Box 72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95" name="Text Box 7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96" name="Text Box 7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897" name="Text Box 72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98" name="Text Box 7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899" name="Text Box 7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900" name="Text Box 73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01" name="Text Box 7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02" name="Text Box 7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903" name="Text Box 73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04" name="Text Box 73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05" name="Text Box 7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06" name="Text Box 7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07" name="Text Box 7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08" name="Text Box 7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09" name="Text Box 7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10" name="Text Box 74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11" name="Text Box 74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12" name="Text Box 7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13" name="Text Box 7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14" name="Text Box 74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15" name="Text Box 7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16" name="Text Box 7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17" name="Text Box 7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18" name="Text Box 7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19" name="Text Box 7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20" name="Text Box 7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21" name="Text Box 7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22" name="Text Box 7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923" name="Text Box 75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24" name="Text Box 7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25" name="Text Box 7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926" name="Text Box 75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27" name="Text Box 7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28" name="Text Box 7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929" name="Text Box 75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930" name="Text Box 76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31" name="Text Box 7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32" name="Text Box 7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933" name="Text Box 76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34" name="Text Box 7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35" name="Text Box 7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936" name="Text Box 76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37" name="Text Box 76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38" name="Text Box 7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939" name="Text Box 76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40" name="Text Box 7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41" name="Text Box 7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42" name="Text Box 77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43" name="Text Box 7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44" name="Text Box 7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45" name="Text Box 77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46" name="Text Box 7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47" name="Text Box 7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48" name="Text Box 77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49" name="Text Box 77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50" name="Text Box 7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51" name="Text Box 7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52" name="Text Box 78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53" name="Text Box 7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54" name="Text Box 7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55" name="Text Box 78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56" name="Text Box 78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57" name="Text Box 7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58" name="Text Box 78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59" name="Text Box 7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60" name="Text Box 79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61" name="Text Box 79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62" name="Text Box 7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63" name="Text Box 79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64" name="Text Box 79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65" name="Text Box 7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66" name="Text Box 79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67" name="Text Box 79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68" name="Text Box 79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69" name="Text Box 7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70" name="Text Box 80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71" name="Text Box 80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72" name="Text Box 8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73" name="Text Box 80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74" name="Text Box 80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75" name="Text Box 8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76" name="Text Box 80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77" name="Text Box 80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78" name="Text Box 8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79" name="Text Box 8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980" name="Text Box 81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81" name="Text Box 8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82" name="Text Box 8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983" name="Text Box 81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84" name="Text Box 8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85" name="Text Box 8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986" name="Text Box 81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987" name="Text Box 81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88" name="Text Box 8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89" name="Text Box 8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990" name="Text Box 82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91" name="Text Box 8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92" name="Text Box 8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993" name="Text Box 8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94" name="Text Box 82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95" name="Text Box 8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1996" name="Text Box 82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97" name="Text Box 8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1998" name="Text Box 8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1999" name="Text Box 82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00" name="Text Box 8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01" name="Text Box 8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02" name="Text Box 83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03" name="Text Box 8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04" name="Text Box 83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05" name="Text Box 83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06" name="Text Box 83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07" name="Text Box 8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08" name="Text Box 8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09" name="Text Box 83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10" name="Text Box 8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11" name="Text Box 8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12" name="Text Box 84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13" name="Text Box 8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14" name="Text Box 8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15" name="Text Box 84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16" name="Text Box 8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17" name="Text Box 84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018" name="Text Box 84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19" name="Text Box 8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20" name="Text Box 8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021" name="Text Box 85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22" name="Text Box 8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23" name="Text Box 8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024" name="Text Box 85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025" name="Text Box 85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26" name="Text Box 8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27" name="Text Box 8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028" name="Text Box 85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29" name="Text Box 8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30" name="Text Box 8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031" name="Text Box 86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32" name="Text Box 8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33" name="Text Box 8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034" name="Text Box 86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35" name="Text Box 8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36" name="Text Box 8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037" name="Text Box 86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38" name="Text Box 8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39" name="Text Box 8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40" name="Text Box 8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218410</xdr:colOff>
      <xdr:row>7</xdr:row>
      <xdr:rowOff>0</xdr:rowOff>
    </xdr:from>
    <xdr:ext cx="0" cy="162205"/>
    <xdr:sp macro="" textlink="">
      <xdr:nvSpPr>
        <xdr:cNvPr id="12041" name="Text Box 130"/>
        <xdr:cNvSpPr txBox="1">
          <a:spLocks noChangeArrowheads="1"/>
        </xdr:cNvSpPr>
      </xdr:nvSpPr>
      <xdr:spPr bwMode="auto">
        <a:xfrm>
          <a:off x="1228060" y="6194794"/>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42" name="Text Box 1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43" name="Text Box 1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12044" name="Text Box 130"/>
        <xdr:cNvSpPr txBox="1">
          <a:spLocks noChangeArrowheads="1"/>
        </xdr:cNvSpPr>
      </xdr:nvSpPr>
      <xdr:spPr bwMode="auto">
        <a:xfrm>
          <a:off x="1504950" y="7877175"/>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045" name="Text Box 13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46" name="Text Box 1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47" name="Text Box 1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048" name="Text Box 13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49" name="Text Box 1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50" name="Text Box 1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051" name="Text Box 13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52" name="Text Box 1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53" name="Text Box 1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054" name="Text Box 14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55" name="Text Box 1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56" name="Text Box 1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057" name="Text Box 14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58" name="Text Box 1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59" name="Text Box 1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060" name="Text Box 14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61" name="Text Box 1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62" name="Text Box 1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63" name="Text Box 1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64" name="Text Box 1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65" name="Text Box 1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66" name="Text Box 1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67" name="Text Box 15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68" name="Text Box 1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69" name="Text Box 1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70" name="Text Box 15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71" name="Text Box 1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72" name="Text Box 1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73" name="Text Box 15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74" name="Text Box 1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75" name="Text Box 1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76" name="Text Box 16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77" name="Text Box 16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78" name="Text Box 1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79" name="Text Box 1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080" name="Text Box 16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81" name="Text Box 16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82" name="Text Box 1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83" name="Text Box 16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84" name="Text Box 1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85" name="Text Box 1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086" name="Text Box 17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87" name="Text Box 1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88" name="Text Box 1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089" name="Text Box 17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90" name="Text Box 1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91" name="Text Box 1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092" name="Text Box 17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93" name="Text Box 1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94" name="Text Box 1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095" name="Text Box 20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096" name="Text Box 20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97" name="Text Box 21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098" name="Text Box 2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099" name="Text Box 21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00" name="Text Box 2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01" name="Text Box 2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102" name="Text Box 21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03" name="Text Box 2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04" name="Text Box 2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105" name="Text Box 21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06" name="Text Box 2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07" name="Text Box 2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08" name="Text Box 22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09" name="Text Box 2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10" name="Text Box 22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11" name="Text Box 22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12" name="Text Box 2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13" name="Text Box 2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14" name="Text Box 22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15" name="Text Box 22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16" name="Text Box 2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17" name="Text Box 2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18" name="Text Box 23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19" name="Text Box 2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20" name="Text Box 2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21" name="Text Box 23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22" name="Text Box 2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23" name="Text Box 2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24" name="Text Box 2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125" name="Text Box 23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26" name="Text Box 2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27" name="Text Box 2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128" name="Text Box 24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29" name="Text Box 2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30" name="Text Box 2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131" name="Text Box 24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32" name="Text Box 2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33" name="Text Box 2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134" name="Text Box 24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35" name="Text Box 24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36" name="Text Box 2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37" name="Text Box 2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38" name="Text Box 25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39" name="Text Box 2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40" name="Text Box 2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41" name="Text Box 25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42" name="Text Box 2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43" name="Text Box 2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44" name="Text Box 2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45" name="Text Box 25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46" name="Text Box 2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47" name="Text Box 2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48" name="Text Box 26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49" name="Text Box 2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50" name="Text Box 2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51" name="Text Box 26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52" name="Text Box 2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53" name="Text Box 2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54" name="Text Box 2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55" name="Text Box 26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56" name="Text Box 2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57" name="Text Box 2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58" name="Text Box 27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59" name="Text Box 2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60" name="Text Box 2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61" name="Text Box 27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62" name="Text Box 2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63" name="Text Box 2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64" name="Text Box 27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165" name="Text Box 27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66" name="Text Box 2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67" name="Text Box 2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168" name="Text Box 28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69" name="Text Box 2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70" name="Text Box 2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171" name="Text Box 28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72" name="Text Box 2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73" name="Text Box 28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174" name="Text Box 28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75" name="Text Box 2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76" name="Text Box 2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177" name="Text Box 29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78" name="Text Box 2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79" name="Text Box 2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180" name="Text Box 29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81" name="Text Box 2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82" name="Text Box 2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183" name="Text Box 2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184" name="Text Box 29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85" name="Text Box 2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86" name="Text Box 2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187" name="Text Box 3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88" name="Text Box 3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89" name="Text Box 3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190" name="Text Box 3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91" name="Text Box 3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92" name="Text Box 3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193" name="Text Box 3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94" name="Text Box 30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95" name="Text Box 3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96" name="Text Box 33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197" name="Text Box 3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98" name="Text Box 3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199" name="Text Box 3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00" name="Text Box 34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01" name="Text Box 3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02" name="Text Box 3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03" name="Text Box 34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04" name="Text Box 3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05" name="Text Box 3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06" name="Text Box 37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07" name="Text Box 37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08" name="Text Box 3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09" name="Text Box 3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10" name="Text Box 37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11" name="Text Box 3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12" name="Text Box 3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13" name="Text Box 38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14" name="Text Box 3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15" name="Text Box 3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16" name="Text Box 41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17" name="Text Box 41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18" name="Text Box 4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19" name="Text Box 4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20" name="Text Box 41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21" name="Text Box 4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22" name="Text Box 4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23" name="Text Box 41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24" name="Text Box 4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25" name="Text Box 4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26" name="Text Box 44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27" name="Text Box 4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28" name="Text Box 4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29" name="Text Box 4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30" name="Text Box 4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31" name="Text Box 4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32" name="Text Box 45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33" name="Text Box 4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34" name="Text Box 4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35" name="Text Box 45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36" name="Text Box 4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37" name="Text Box 4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38" name="Text Box 4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39" name="Text Box 46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40" name="Text Box 4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41" name="Text Box 4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42" name="Text Box 46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43" name="Text Box 4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44" name="Text Box 4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45" name="Text Box 46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46" name="Text Box 4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47" name="Text Box 4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48" name="Text Box 4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49" name="Text Box 47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50" name="Text Box 4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51" name="Text Box 4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52" name="Text Box 47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53" name="Text Box 4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54" name="Text Box 4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255" name="Text Box 47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56" name="Text Box 4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57" name="Text Box 4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58" name="Text Box 47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59" name="Text Box 4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60" name="Text Box 4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61" name="Text Box 48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62" name="Text Box 4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63" name="Text Box 4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64" name="Text Box 48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65" name="Text Box 48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66" name="Text Box 4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67" name="Text Box 4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68" name="Text Box 48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69" name="Text Box 49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70" name="Text Box 4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71" name="Text Box 49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72" name="Text Box 49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73" name="Text Box 4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74" name="Text Box 49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75" name="Text Box 4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76" name="Text Box 49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77" name="Text Box 4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78" name="Text Box 49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79" name="Text Box 50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80" name="Text Box 5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81" name="Text Box 50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82" name="Text Box 50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83" name="Text Box 5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284" name="Text Box 50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85" name="Text Box 50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86" name="Text Box 50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287" name="Text Box 50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88" name="Text Box 5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89" name="Text Box 51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290" name="Text Box 51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91" name="Text Box 5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92" name="Text Box 5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293" name="Text Box 51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294" name="Text Box 51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95" name="Text Box 5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96" name="Text Box 5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297" name="Text Box 51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98" name="Text Box 5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299" name="Text Box 5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300" name="Text Box 52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01" name="Text Box 5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02" name="Text Box 52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303" name="Text Box 52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304" name="Text Box 52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05" name="Text Box 5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06" name="Text Box 5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307" name="Text Box 52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08" name="Text Box 5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09" name="Text Box 5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310" name="Text Box 53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11" name="Text Box 5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12" name="Text Box 5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313" name="Text Box 53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314" name="Text Box 53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15" name="Text Box 5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16" name="Text Box 5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317" name="Text Box 53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18" name="Text Box 5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19" name="Text Box 5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320" name="Text Box 54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21" name="Text Box 5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22" name="Text Box 5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323" name="Text Box 54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24" name="Text Box 5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25" name="Text Box 5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326" name="Text Box 5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27" name="Text Box 5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28" name="Text Box 5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329" name="Text Box 5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330" name="Text Box 55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31" name="Text Box 5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32" name="Text Box 5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333" name="Text Box 55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34" name="Text Box 5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35" name="Text Box 5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336" name="Text Box 5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37" name="Text Box 5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38" name="Text Box 5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339" name="Text Box 56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340" name="Text Box 56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41" name="Text Box 5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42" name="Text Box 5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343" name="Text Box 56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44" name="Text Box 5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45" name="Text Box 5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346" name="Text Box 5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47" name="Text Box 5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48" name="Text Box 5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349" name="Text Box 57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350" name="Text Box 57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51" name="Text Box 5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52" name="Text Box 5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353" name="Text Box 57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54" name="Text Box 5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55" name="Text Box 5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356" name="Text Box 57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57" name="Text Box 5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58" name="Text Box 5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359" name="Text Box 58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60" name="Text Box 5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61" name="Text Box 5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362" name="Text Box 58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63" name="Text Box 5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64" name="Text Box 5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365" name="Text Box 58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366" name="Text Box 58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67" name="Text Box 5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68" name="Text Box 5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369" name="Text Box 59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70" name="Text Box 5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71" name="Text Box 5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372" name="Text Box 59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73" name="Text Box 5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74" name="Text Box 5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375" name="Text Box 5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376" name="Text Box 59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77" name="Text Box 5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78" name="Text Box 5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379" name="Text Box 6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80" name="Text Box 6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81" name="Text Box 6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382" name="Text Box 6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83" name="Text Box 6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84" name="Text Box 6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385" name="Text Box 6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386" name="Text Box 60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87" name="Text Box 6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88" name="Text Box 6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389" name="Text Box 61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90" name="Text Box 6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91" name="Text Box 6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392" name="Text Box 61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93" name="Text Box 6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94" name="Text Box 6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395" name="Text Box 61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96" name="Text Box 6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97" name="Text Box 6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398" name="Text Box 61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399" name="Text Box 6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00" name="Text Box 6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01" name="Text Box 62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02" name="Text Box 6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03" name="Text Box 62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04" name="Text Box 6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05" name="Text Box 62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06" name="Text Box 6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07" name="Text Box 6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08" name="Text Box 62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09" name="Text Box 6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10" name="Text Box 6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11" name="Text Box 63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12" name="Text Box 63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13" name="Text Box 63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14" name="Text Box 6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15" name="Text Box 63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16" name="Text Box 6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17" name="Text Box 6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18" name="Text Box 63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19" name="Text Box 6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20" name="Text Box 6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21" name="Text Box 64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22" name="Text Box 6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23" name="Text Box 6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424" name="Text Box 64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25" name="Text Box 6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26" name="Text Box 64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427" name="Text Box 64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28" name="Text Box 6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29" name="Text Box 6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430" name="Text Box 65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431" name="Text Box 65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32" name="Text Box 6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33" name="Text Box 6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434" name="Text Box 65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35" name="Text Box 6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36" name="Text Box 6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437" name="Text Box 65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38" name="Text Box 6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39" name="Text Box 6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440" name="Text Box 66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41" name="Text Box 6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42" name="Text Box 6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43" name="Text Box 66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44" name="Text Box 6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45" name="Text Box 6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46" name="Text Box 66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47" name="Text Box 6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48" name="Text Box 6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49" name="Text Box 67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50" name="Text Box 67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51" name="Text Box 6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52" name="Text Box 6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53" name="Text Box 67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54" name="Text Box 6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55" name="Text Box 6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56" name="Text Box 67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57" name="Text Box 6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58" name="Text Box 6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59" name="Text Box 68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60" name="Text Box 6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61" name="Text Box 6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462" name="Text Box 68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63" name="Text Box 6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64" name="Text Box 6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465" name="Text Box 68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66" name="Text Box 6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67" name="Text Box 6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468" name="Text Box 68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469" name="Text Box 69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70" name="Text Box 6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71" name="Text Box 6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472" name="Text Box 69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73" name="Text Box 6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74" name="Text Box 6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475" name="Text Box 69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76" name="Text Box 69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77" name="Text Box 6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478" name="Text Box 69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479" name="Text Box 7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80" name="Text Box 7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81" name="Text Box 7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482" name="Text Box 7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83" name="Text Box 7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84" name="Text Box 7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485" name="Text Box 7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486" name="Text Box 70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87" name="Text Box 7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88" name="Text Box 7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489" name="Text Box 71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90" name="Text Box 7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91" name="Text Box 7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492" name="Text Box 71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93" name="Text Box 7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94" name="Text Box 7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495" name="Text Box 71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96" name="Text Box 71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97" name="Text Box 7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498" name="Text Box 7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499" name="Text Box 72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00" name="Text Box 7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01" name="Text Box 7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502" name="Text Box 7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503" name="Text Box 72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04" name="Text Box 7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05" name="Text Box 7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506" name="Text Box 72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07" name="Text Box 7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08" name="Text Box 7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509" name="Text Box 73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10" name="Text Box 7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11" name="Text Box 7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512" name="Text Box 73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13" name="Text Box 73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14" name="Text Box 7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15" name="Text Box 7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16" name="Text Box 7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17" name="Text Box 7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18" name="Text Box 7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19" name="Text Box 74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20" name="Text Box 74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21" name="Text Box 7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22" name="Text Box 7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23" name="Text Box 74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24" name="Text Box 7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25" name="Text Box 7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26" name="Text Box 7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27" name="Text Box 7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28" name="Text Box 7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29" name="Text Box 7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30" name="Text Box 7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31" name="Text Box 7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532" name="Text Box 75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33" name="Text Box 7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34" name="Text Box 7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535" name="Text Box 75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36" name="Text Box 7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37" name="Text Box 7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538" name="Text Box 75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539" name="Text Box 76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40" name="Text Box 7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41" name="Text Box 7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542" name="Text Box 76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43" name="Text Box 7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44" name="Text Box 7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545" name="Text Box 76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46" name="Text Box 76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47" name="Text Box 7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548" name="Text Box 76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49" name="Text Box 7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50" name="Text Box 7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51" name="Text Box 77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52" name="Text Box 7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53" name="Text Box 7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54" name="Text Box 77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55" name="Text Box 7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56" name="Text Box 7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57" name="Text Box 77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58" name="Text Box 77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59" name="Text Box 7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60" name="Text Box 7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61" name="Text Box 78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62" name="Text Box 7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63" name="Text Box 7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64" name="Text Box 78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65" name="Text Box 78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66" name="Text Box 7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67" name="Text Box 78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68" name="Text Box 7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69" name="Text Box 79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70" name="Text Box 79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71" name="Text Box 7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72" name="Text Box 79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73" name="Text Box 79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74" name="Text Box 7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75" name="Text Box 79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76" name="Text Box 79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77" name="Text Box 79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78" name="Text Box 7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79" name="Text Box 80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80" name="Text Box 80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81" name="Text Box 8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82" name="Text Box 80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83" name="Text Box 80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84" name="Text Box 8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85" name="Text Box 80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586" name="Text Box 80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87" name="Text Box 8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88" name="Text Box 8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589" name="Text Box 81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90" name="Text Box 8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91" name="Text Box 8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592" name="Text Box 81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93" name="Text Box 8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94" name="Text Box 8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595" name="Text Box 81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596" name="Text Box 81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97" name="Text Box 8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598" name="Text Box 8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599" name="Text Box 82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00" name="Text Box 8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01" name="Text Box 8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602" name="Text Box 8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03" name="Text Box 82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04" name="Text Box 8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605" name="Text Box 82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06" name="Text Box 8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07" name="Text Box 8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608" name="Text Box 82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09" name="Text Box 8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10" name="Text Box 8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611" name="Text Box 83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12" name="Text Box 8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13" name="Text Box 83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614" name="Text Box 83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615" name="Text Box 83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16" name="Text Box 8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17" name="Text Box 8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618" name="Text Box 83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19" name="Text Box 8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20" name="Text Box 8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621" name="Text Box 84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22" name="Text Box 8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23" name="Text Box 8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624" name="Text Box 84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25" name="Text Box 8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26" name="Text Box 84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627" name="Text Box 84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28" name="Text Box 8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29" name="Text Box 8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630" name="Text Box 85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31" name="Text Box 8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32" name="Text Box 8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633" name="Text Box 85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634" name="Text Box 85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35" name="Text Box 8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36" name="Text Box 8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637" name="Text Box 85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38" name="Text Box 8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39" name="Text Box 8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640" name="Text Box 86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41" name="Text Box 8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42" name="Text Box 8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643" name="Text Box 86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44" name="Text Box 8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45" name="Text Box 8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646" name="Text Box 86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47" name="Text Box 8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48" name="Text Box 8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49" name="Text Box 8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50" name="Text Box 1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51" name="Text Box 1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162205"/>
    <xdr:sp macro="" textlink="">
      <xdr:nvSpPr>
        <xdr:cNvPr id="12652" name="Text Box 130"/>
        <xdr:cNvSpPr txBox="1">
          <a:spLocks noChangeArrowheads="1"/>
        </xdr:cNvSpPr>
      </xdr:nvSpPr>
      <xdr:spPr bwMode="auto">
        <a:xfrm>
          <a:off x="1504950" y="7877175"/>
          <a:ext cx="0" cy="162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653" name="Text Box 13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54" name="Text Box 1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55" name="Text Box 1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656" name="Text Box 13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57" name="Text Box 1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58" name="Text Box 1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659" name="Text Box 13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60" name="Text Box 1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61" name="Text Box 1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662" name="Text Box 14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63" name="Text Box 1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64" name="Text Box 1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665" name="Text Box 14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66" name="Text Box 1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67" name="Text Box 1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668" name="Text Box 14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669" name="Text Box 1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70" name="Text Box 1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71" name="Text Box 1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672" name="Text Box 1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73" name="Text Box 1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74" name="Text Box 1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675" name="Text Box 15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76" name="Text Box 1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77" name="Text Box 1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678" name="Text Box 15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79" name="Text Box 1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80" name="Text Box 1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681" name="Text Box 15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82" name="Text Box 1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83" name="Text Box 1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684" name="Text Box 16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685" name="Text Box 16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86" name="Text Box 1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87" name="Text Box 1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688" name="Text Box 16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89" name="Text Box 16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90" name="Text Box 1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691" name="Text Box 16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92" name="Text Box 1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93" name="Text Box 1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694" name="Text Box 17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95" name="Text Box 1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96" name="Text Box 1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697" name="Text Box 17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98" name="Text Box 1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699" name="Text Box 1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700" name="Text Box 17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01" name="Text Box 1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02" name="Text Box 1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703" name="Text Box 20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704" name="Text Box 20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05" name="Text Box 21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06" name="Text Box 2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707" name="Text Box 21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08" name="Text Box 2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09" name="Text Box 2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710" name="Text Box 21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11" name="Text Box 2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12" name="Text Box 2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713" name="Text Box 21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14" name="Text Box 2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15" name="Text Box 2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16" name="Text Box 22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17" name="Text Box 2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18" name="Text Box 22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19" name="Text Box 22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20" name="Text Box 2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21" name="Text Box 2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22" name="Text Box 22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23" name="Text Box 22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24" name="Text Box 2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25" name="Text Box 2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26" name="Text Box 23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27" name="Text Box 2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28" name="Text Box 2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29" name="Text Box 23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30" name="Text Box 2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31" name="Text Box 2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32" name="Text Box 2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733" name="Text Box 23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34" name="Text Box 2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35" name="Text Box 2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736" name="Text Box 24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37" name="Text Box 2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38" name="Text Box 2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739" name="Text Box 24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40" name="Text Box 2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41" name="Text Box 2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742" name="Text Box 24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43" name="Text Box 24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44" name="Text Box 2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45" name="Text Box 2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46" name="Text Box 25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47" name="Text Box 2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48" name="Text Box 2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49" name="Text Box 25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50" name="Text Box 2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51" name="Text Box 2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52" name="Text Box 2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53" name="Text Box 25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54" name="Text Box 2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55" name="Text Box 2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56" name="Text Box 26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57" name="Text Box 2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58" name="Text Box 2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59" name="Text Box 26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60" name="Text Box 2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61" name="Text Box 2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62" name="Text Box 2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63" name="Text Box 26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64" name="Text Box 2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65" name="Text Box 2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66" name="Text Box 27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67" name="Text Box 2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68" name="Text Box 2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69" name="Text Box 27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70" name="Text Box 2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71" name="Text Box 2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772" name="Text Box 27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773" name="Text Box 27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74" name="Text Box 2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75" name="Text Box 2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776" name="Text Box 28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77" name="Text Box 2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78" name="Text Box 2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779" name="Text Box 28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80" name="Text Box 2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81" name="Text Box 28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782" name="Text Box 28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83" name="Text Box 2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84" name="Text Box 2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785" name="Text Box 29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86" name="Text Box 2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87" name="Text Box 2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788" name="Text Box 29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89" name="Text Box 2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90" name="Text Box 2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791" name="Text Box 2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792" name="Text Box 29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93" name="Text Box 2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94" name="Text Box 2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795" name="Text Box 3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96" name="Text Box 3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97" name="Text Box 3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798" name="Text Box 3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799" name="Text Box 3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00" name="Text Box 3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801" name="Text Box 3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02" name="Text Box 30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03" name="Text Box 3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04" name="Text Box 33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05" name="Text Box 3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06" name="Text Box 3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07" name="Text Box 3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08" name="Text Box 34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09" name="Text Box 3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10" name="Text Box 3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11" name="Text Box 34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12" name="Text Box 3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13" name="Text Box 3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14" name="Text Box 37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15" name="Text Box 37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16" name="Text Box 3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17" name="Text Box 3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18" name="Text Box 37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19" name="Text Box 3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20" name="Text Box 3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21" name="Text Box 38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22" name="Text Box 3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23" name="Text Box 3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24" name="Text Box 41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825" name="Text Box 41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26" name="Text Box 4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27" name="Text Box 4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828" name="Text Box 41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29" name="Text Box 4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30" name="Text Box 4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831" name="Text Box 41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32" name="Text Box 4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33" name="Text Box 4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834" name="Text Box 44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35" name="Text Box 4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36" name="Text Box 4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37" name="Text Box 4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38" name="Text Box 4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39" name="Text Box 4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40" name="Text Box 45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41" name="Text Box 4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42" name="Text Box 4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43" name="Text Box 45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44" name="Text Box 4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45" name="Text Box 4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46" name="Text Box 4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47" name="Text Box 46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48" name="Text Box 4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49" name="Text Box 4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50" name="Text Box 46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51" name="Text Box 4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52" name="Text Box 4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53" name="Text Box 46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54" name="Text Box 4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55" name="Text Box 4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56" name="Text Box 4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57" name="Text Box 47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58" name="Text Box 4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59" name="Text Box 4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60" name="Text Box 47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61" name="Text Box 4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62" name="Text Box 4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863" name="Text Box 47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64" name="Text Box 4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65" name="Text Box 4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866" name="Text Box 47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67" name="Text Box 4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68" name="Text Box 4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869" name="Text Box 48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70" name="Text Box 4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71" name="Text Box 4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872" name="Text Box 48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873" name="Text Box 48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74" name="Text Box 4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75" name="Text Box 4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876" name="Text Box 48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77" name="Text Box 49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78" name="Text Box 4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879" name="Text Box 49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80" name="Text Box 49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81" name="Text Box 4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882" name="Text Box 49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883" name="Text Box 4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84" name="Text Box 49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85" name="Text Box 4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886" name="Text Box 499"/>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87" name="Text Box 50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88" name="Text Box 5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889" name="Text Box 50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90" name="Text Box 50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91" name="Text Box 5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892" name="Text Box 50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93" name="Text Box 50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94" name="Text Box 50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895" name="Text Box 50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96" name="Text Box 5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97" name="Text Box 51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898" name="Text Box 51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899" name="Text Box 5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00" name="Text Box 51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901" name="Text Box 51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902" name="Text Box 51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03" name="Text Box 51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04" name="Text Box 5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905" name="Text Box 51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06" name="Text Box 5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07" name="Text Box 5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908" name="Text Box 52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09" name="Text Box 5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10" name="Text Box 52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911" name="Text Box 52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912" name="Text Box 525"/>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13" name="Text Box 5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14" name="Text Box 5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915" name="Text Box 528"/>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16" name="Text Box 5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17" name="Text Box 5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918" name="Text Box 53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19" name="Text Box 5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20" name="Text Box 5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921" name="Text Box 53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922" name="Text Box 53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23" name="Text Box 5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24" name="Text Box 5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925" name="Text Box 53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26" name="Text Box 5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27" name="Text Box 5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928" name="Text Box 54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29" name="Text Box 5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30" name="Text Box 5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931" name="Text Box 54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32" name="Text Box 5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33" name="Text Box 5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934" name="Text Box 5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35" name="Text Box 5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36" name="Text Box 5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937" name="Text Box 5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938" name="Text Box 55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39" name="Text Box 5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40" name="Text Box 5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941" name="Text Box 55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42" name="Text Box 5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43" name="Text Box 5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944" name="Text Box 55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45" name="Text Box 5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46" name="Text Box 5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947" name="Text Box 56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948" name="Text Box 56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49" name="Text Box 5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50" name="Text Box 5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951" name="Text Box 56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52" name="Text Box 5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53" name="Text Box 5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954" name="Text Box 56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55" name="Text Box 5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56" name="Text Box 5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2957" name="Text Box 57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958" name="Text Box 57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59" name="Text Box 5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60" name="Text Box 5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961" name="Text Box 57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62" name="Text Box 5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63" name="Text Box 5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964" name="Text Box 57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65" name="Text Box 5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66" name="Text Box 5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967" name="Text Box 58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68" name="Text Box 5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69" name="Text Box 5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970" name="Text Box 58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71" name="Text Box 5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72" name="Text Box 5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973" name="Text Box 58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974" name="Text Box 58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75" name="Text Box 5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76" name="Text Box 5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977" name="Text Box 59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78" name="Text Box 5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79" name="Text Box 5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980" name="Text Box 59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81" name="Text Box 5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82" name="Text Box 5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983" name="Text Box 59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984" name="Text Box 59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85" name="Text Box 5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86" name="Text Box 5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987" name="Text Box 6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88" name="Text Box 6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89" name="Text Box 6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990" name="Text Box 6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91" name="Text Box 6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92" name="Text Box 6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2993" name="Text Box 6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994" name="Text Box 60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95" name="Text Box 6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96" name="Text Box 6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2997" name="Text Box 61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98" name="Text Box 6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2999" name="Text Box 6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00" name="Text Box 61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01" name="Text Box 6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02" name="Text Box 6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03" name="Text Box 61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04" name="Text Box 61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05" name="Text Box 6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06" name="Text Box 61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07" name="Text Box 62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08" name="Text Box 6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09" name="Text Box 62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10" name="Text Box 6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11" name="Text Box 62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12" name="Text Box 6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13" name="Text Box 62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14" name="Text Box 6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15" name="Text Box 6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16" name="Text Box 62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17" name="Text Box 6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18" name="Text Box 6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19" name="Text Box 63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20" name="Text Box 63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21" name="Text Box 63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22" name="Text Box 6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23" name="Text Box 63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24" name="Text Box 6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25" name="Text Box 6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26" name="Text Box 63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27" name="Text Box 6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28" name="Text Box 6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29" name="Text Box 642"/>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30" name="Text Box 6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31" name="Text Box 6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032" name="Text Box 64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33" name="Text Box 6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34" name="Text Box 64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035" name="Text Box 64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36" name="Text Box 6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37" name="Text Box 6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038" name="Text Box 65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039" name="Text Box 652"/>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40" name="Text Box 6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41" name="Text Box 6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042" name="Text Box 65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43" name="Text Box 6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44" name="Text Box 6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045" name="Text Box 65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46" name="Text Box 6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47" name="Text Box 6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048" name="Text Box 66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49" name="Text Box 6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50" name="Text Box 6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51" name="Text Box 66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52" name="Text Box 6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53" name="Text Box 6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54" name="Text Box 66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55" name="Text Box 6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56" name="Text Box 6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57" name="Text Box 67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58" name="Text Box 671"/>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59" name="Text Box 67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60" name="Text Box 6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61" name="Text Box 67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62" name="Text Box 67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63" name="Text Box 6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64" name="Text Box 67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65" name="Text Box 67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66" name="Text Box 67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067" name="Text Box 68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68" name="Text Box 6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69" name="Text Box 68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070" name="Text Box 68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71" name="Text Box 6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72" name="Text Box 68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073" name="Text Box 68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74" name="Text Box 6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75" name="Text Box 68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076" name="Text Box 68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077" name="Text Box 69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78" name="Text Box 69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79" name="Text Box 6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080" name="Text Box 693"/>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81" name="Text Box 69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82" name="Text Box 6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083" name="Text Box 69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84" name="Text Box 69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85" name="Text Box 69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086" name="Text Box 69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087" name="Text Box 70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88" name="Text Box 70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89" name="Text Box 7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090" name="Text Box 70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91" name="Text Box 70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92" name="Text Box 7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093" name="Text Box 70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094" name="Text Box 70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95" name="Text Box 7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96" name="Text Box 7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097" name="Text Box 710"/>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98" name="Text Box 7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099" name="Text Box 7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100" name="Text Box 713"/>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01" name="Text Box 7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02" name="Text Box 7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103" name="Text Box 716"/>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104" name="Text Box 71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05" name="Text Box 7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06" name="Text Box 7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107" name="Text Box 72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08" name="Text Box 7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09" name="Text Box 7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110" name="Text Box 7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111" name="Text Box 724"/>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12" name="Text Box 7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13" name="Text Box 72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114" name="Text Box 72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15" name="Text Box 7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16" name="Text Box 72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117" name="Text Box 73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18" name="Text Box 7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19" name="Text Box 73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120" name="Text Box 73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21" name="Text Box 73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22" name="Text Box 73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23" name="Text Box 73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24" name="Text Box 73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25" name="Text Box 7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26" name="Text Box 73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27" name="Text Box 74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28" name="Text Box 74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29" name="Text Box 74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30" name="Text Box 7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31" name="Text Box 74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32" name="Text Box 74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33" name="Text Box 7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34" name="Text Box 74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35" name="Text Box 74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36" name="Text Box 7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37" name="Text Box 750"/>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38" name="Text Box 75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39" name="Text Box 7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140" name="Text Box 75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41" name="Text Box 75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42" name="Text Box 75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143" name="Text Box 75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44" name="Text Box 7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45" name="Text Box 75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146" name="Text Box 75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147" name="Text Box 76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48" name="Text Box 76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49" name="Text Box 7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150" name="Text Box 76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51" name="Text Box 76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52" name="Text Box 7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153" name="Text Box 76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54" name="Text Box 76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55" name="Text Box 7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156" name="Text Box 769"/>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57" name="Text Box 7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58" name="Text Box 77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59" name="Text Box 77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60" name="Text Box 77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61" name="Text Box 77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62" name="Text Box 77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63" name="Text Box 77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64" name="Text Box 77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65" name="Text Box 77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66" name="Text Box 77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67" name="Text Box 78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68" name="Text Box 78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69" name="Text Box 78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70" name="Text Box 78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71" name="Text Box 78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72" name="Text Box 78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73" name="Text Box 78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74" name="Text Box 78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75" name="Text Box 78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76" name="Text Box 78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77" name="Text Box 79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78" name="Text Box 79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79" name="Text Box 79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80" name="Text Box 79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81" name="Text Box 79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82" name="Text Box 79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83" name="Text Box 79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84" name="Text Box 79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85" name="Text Box 798"/>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86" name="Text Box 79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87" name="Text Box 80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88" name="Text Box 801"/>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89" name="Text Box 80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90" name="Text Box 80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91" name="Text Box 804"/>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92" name="Text Box 80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93" name="Text Box 80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194" name="Text Box 807"/>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95" name="Text Box 80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96" name="Text Box 80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197" name="Text Box 81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98" name="Text Box 81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199" name="Text Box 81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200" name="Text Box 81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01" name="Text Box 81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02" name="Text Box 81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203" name="Text Box 81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204" name="Text Box 817"/>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05" name="Text Box 81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06" name="Text Box 81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207" name="Text Box 820"/>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08" name="Text Box 82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09" name="Text Box 82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210" name="Text Box 823"/>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11" name="Text Box 82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12" name="Text Box 82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4"/>
    <xdr:sp macro="" textlink="">
      <xdr:nvSpPr>
        <xdr:cNvPr id="13213" name="Text Box 826"/>
        <xdr:cNvSpPr txBox="1">
          <a:spLocks noChangeArrowheads="1"/>
        </xdr:cNvSpPr>
      </xdr:nvSpPr>
      <xdr:spPr bwMode="auto">
        <a:xfrm>
          <a:off x="1504950" y="78771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14" name="Text Box 82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15" name="Text Box 82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216" name="Text Box 82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17" name="Text Box 83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18" name="Text Box 83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219" name="Text Box 83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20" name="Text Box 83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21" name="Text Box 83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222" name="Text Box 83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223" name="Text Box 836"/>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24" name="Text Box 83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25" name="Text Box 83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226" name="Text Box 839"/>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27" name="Text Box 84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28" name="Text Box 841"/>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229" name="Text Box 842"/>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30" name="Text Box 84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31" name="Text Box 844"/>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5"/>
    <xdr:sp macro="" textlink="">
      <xdr:nvSpPr>
        <xdr:cNvPr id="13232" name="Text Box 845"/>
        <xdr:cNvSpPr txBox="1">
          <a:spLocks noChangeArrowheads="1"/>
        </xdr:cNvSpPr>
      </xdr:nvSpPr>
      <xdr:spPr bwMode="auto">
        <a:xfrm>
          <a:off x="1504950" y="78771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33" name="Text Box 84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34" name="Text Box 84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235" name="Text Box 84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36" name="Text Box 84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37" name="Text Box 85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238" name="Text Box 85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39" name="Text Box 85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40" name="Text Box 85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241" name="Text Box 85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242" name="Text Box 855"/>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43" name="Text Box 85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44" name="Text Box 857"/>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245" name="Text Box 858"/>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46" name="Text Box 85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47" name="Text Box 86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248" name="Text Box 861"/>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49" name="Text Box 862"/>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50" name="Text Box 863"/>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251" name="Text Box 864"/>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52" name="Text Box 865"/>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53" name="Text Box 866"/>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28576"/>
    <xdr:sp macro="" textlink="">
      <xdr:nvSpPr>
        <xdr:cNvPr id="13254" name="Text Box 867"/>
        <xdr:cNvSpPr txBox="1">
          <a:spLocks noChangeArrowheads="1"/>
        </xdr:cNvSpPr>
      </xdr:nvSpPr>
      <xdr:spPr bwMode="auto">
        <a:xfrm>
          <a:off x="1504950" y="78771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55" name="Text Box 868"/>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56" name="Text Box 869"/>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7</xdr:row>
      <xdr:rowOff>0</xdr:rowOff>
    </xdr:from>
    <xdr:ext cx="0" cy="38100"/>
    <xdr:sp macro="" textlink="">
      <xdr:nvSpPr>
        <xdr:cNvPr id="13257" name="Text Box 870"/>
        <xdr:cNvSpPr txBox="1">
          <a:spLocks noChangeArrowheads="1"/>
        </xdr:cNvSpPr>
      </xdr:nvSpPr>
      <xdr:spPr bwMode="auto">
        <a:xfrm>
          <a:off x="1504950" y="78771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58" name="Text Box 103"/>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59" name="Text Box 104"/>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60" name="Text Box 105"/>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61" name="Text Box 106"/>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62" name="Text Box 107"/>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63" name="Text Box 108"/>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64" name="Text Box 109"/>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65" name="Text Box 110"/>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66" name="Text Box 111"/>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67" name="Text Box 112"/>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68" name="Text Box 113"/>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69" name="Text Box 114"/>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70" name="Text Box 115"/>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71" name="Text Box 116"/>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72" name="Text Box 117"/>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73" name="Text Box 118"/>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74" name="Text Box 119"/>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75" name="Text Box 120"/>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76" name="Text Box 121"/>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77" name="Text Box 122"/>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78" name="Text Box 123"/>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79" name="Text Box 124"/>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80" name="Text Box 125"/>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81" name="Text Box 126"/>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82" name="Text Box 127"/>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83" name="Text Box 128"/>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84" name="Text Box 129"/>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85" name="Text Box 181"/>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86" name="Text Box 182"/>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87" name="Text Box 183"/>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88" name="Text Box 184"/>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89" name="Text Box 185"/>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90" name="Text Box 186"/>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91" name="Text Box 187"/>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92" name="Text Box 188"/>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93" name="Text Box 189"/>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94" name="Text Box 190"/>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95" name="Text Box 191"/>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96" name="Text Box 192"/>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97" name="Text Box 193"/>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98" name="Text Box 194"/>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299" name="Text Box 195"/>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00" name="Text Box 196"/>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01" name="Text Box 197"/>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02" name="Text Box 198"/>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03" name="Text Box 199"/>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04" name="Text Box 200"/>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05" name="Text Box 201"/>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06" name="Text Box 202"/>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07" name="Text Box 203"/>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08" name="Text Box 204"/>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09" name="Text Box 205"/>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10" name="Text Box 206"/>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11" name="Text Box 207"/>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12" name="Text Box 309"/>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13" name="Text Box 310"/>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14" name="Text Box 311"/>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15" name="Text Box 312"/>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16" name="Text Box 313"/>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17" name="Text Box 314"/>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18" name="Text Box 315"/>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19" name="Text Box 316"/>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20" name="Text Box 317"/>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21" name="Text Box 318"/>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22" name="Text Box 319"/>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23" name="Text Box 320"/>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24" name="Text Box 321"/>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25" name="Text Box 322"/>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26" name="Text Box 323"/>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27" name="Text Box 324"/>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28" name="Text Box 325"/>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29" name="Text Box 326"/>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30" name="Text Box 327"/>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31" name="Text Box 328"/>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32" name="Text Box 329"/>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33" name="Text Box 330"/>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34" name="Text Box 331"/>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35" name="Text Box 332"/>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36" name="Text Box 333"/>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37" name="Text Box 334"/>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38" name="Text Box 335"/>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39" name="Text Box 346"/>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40" name="Text Box 347"/>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41" name="Text Box 348"/>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42" name="Text Box 349"/>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43" name="Text Box 350"/>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44" name="Text Box 351"/>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45" name="Text Box 352"/>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46" name="Text Box 353"/>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47" name="Text Box 354"/>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48" name="Text Box 355"/>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49" name="Text Box 356"/>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50" name="Text Box 357"/>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51" name="Text Box 358"/>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52" name="Text Box 359"/>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53" name="Text Box 360"/>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54" name="Text Box 361"/>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55" name="Text Box 362"/>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56" name="Text Box 363"/>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57" name="Text Box 364"/>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58" name="Text Box 365"/>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59" name="Text Box 366"/>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60" name="Text Box 367"/>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61" name="Text Box 368"/>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62" name="Text Box 369"/>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63" name="Text Box 370"/>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64" name="Text Box 371"/>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65" name="Text Box 372"/>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66" name="Text Box 383"/>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67" name="Text Box 384"/>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68" name="Text Box 385"/>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69" name="Text Box 386"/>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70" name="Text Box 387"/>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71" name="Text Box 388"/>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72" name="Text Box 389"/>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73" name="Text Box 390"/>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74" name="Text Box 391"/>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75" name="Text Box 392"/>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76" name="Text Box 393"/>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77" name="Text Box 394"/>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78" name="Text Box 395"/>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79" name="Text Box 396"/>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80" name="Text Box 397"/>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81" name="Text Box 398"/>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82" name="Text Box 399"/>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83" name="Text Box 400"/>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84" name="Text Box 401"/>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85" name="Text Box 402"/>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86" name="Text Box 403"/>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87" name="Text Box 404"/>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88" name="Text Box 405"/>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89" name="Text Box 406"/>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90" name="Text Box 407"/>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91" name="Text Box 408"/>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92" name="Text Box 409"/>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93" name="Text Box 420"/>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94" name="Text Box 421"/>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95" name="Text Box 422"/>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96" name="Text Box 423"/>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97" name="Text Box 424"/>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98" name="Text Box 425"/>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399" name="Text Box 426"/>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00" name="Text Box 427"/>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01" name="Text Box 428"/>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02" name="Text Box 429"/>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03" name="Text Box 430"/>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04" name="Text Box 431"/>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05" name="Text Box 432"/>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06" name="Text Box 433"/>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07" name="Text Box 434"/>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08" name="Text Box 435"/>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09" name="Text Box 436"/>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10" name="Text Box 437"/>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11" name="Text Box 438"/>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12" name="Text Box 439"/>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13" name="Text Box 440"/>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14" name="Text Box 441"/>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15" name="Text Box 442"/>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16" name="Text Box 443"/>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17" name="Text Box 444"/>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18" name="Text Box 445"/>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7</xdr:row>
      <xdr:rowOff>0</xdr:rowOff>
    </xdr:from>
    <xdr:ext cx="95250" cy="19050"/>
    <xdr:sp macro="" textlink="">
      <xdr:nvSpPr>
        <xdr:cNvPr id="13419" name="Text Box 446"/>
        <xdr:cNvSpPr txBox="1">
          <a:spLocks noChangeArrowheads="1"/>
        </xdr:cNvSpPr>
      </xdr:nvSpPr>
      <xdr:spPr bwMode="auto">
        <a:xfrm>
          <a:off x="11582400" y="5829300"/>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solar.ourolux.com.br/gerador-solar-5-28kw-1x220v-ourolux.html" TargetMode="External"/><Relationship Id="rId2" Type="http://schemas.openxmlformats.org/officeDocument/2006/relationships/hyperlink" Target="https://www.mobimax.com.br/produto/kit-gerador-energia-solar-6-24kwp-telha-ceramica-71103?utm_source=&amp;utm_medium=&amp;utm_campaign=" TargetMode="External"/><Relationship Id="rId1" Type="http://schemas.openxmlformats.org/officeDocument/2006/relationships/hyperlink" Target="https://www.neosolar.com.br/loja/gerador-solar-5-36kwp-byd-fronius-telha-trapezoidal-mono-220v.html"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view="pageBreakPreview" zoomScaleNormal="100" zoomScaleSheetLayoutView="100" workbookViewId="0">
      <pane ySplit="5" topLeftCell="A6" activePane="bottomLeft" state="frozen"/>
      <selection pane="bottomLeft" activeCell="F46" sqref="F46"/>
    </sheetView>
  </sheetViews>
  <sheetFormatPr defaultRowHeight="15" x14ac:dyDescent="0.25"/>
  <cols>
    <col min="1" max="1" width="12.42578125" customWidth="1"/>
    <col min="2" max="2" width="11.5703125" style="3" customWidth="1"/>
    <col min="3" max="3" width="75" customWidth="1"/>
    <col min="5" max="5" width="13.7109375" customWidth="1"/>
    <col min="6" max="6" width="15.42578125" bestFit="1" customWidth="1"/>
    <col min="7" max="7" width="15.42578125" customWidth="1"/>
    <col min="8" max="8" width="22.5703125" bestFit="1" customWidth="1"/>
  </cols>
  <sheetData>
    <row r="1" spans="1:10" ht="54" customHeight="1" x14ac:dyDescent="0.25">
      <c r="A1" s="420" t="s">
        <v>8</v>
      </c>
      <c r="B1" s="421"/>
      <c r="C1" s="421"/>
      <c r="D1" s="421"/>
      <c r="E1" s="421"/>
      <c r="F1" s="421"/>
      <c r="G1" s="422"/>
      <c r="H1" s="282"/>
      <c r="I1" s="31"/>
      <c r="J1" s="13"/>
    </row>
    <row r="2" spans="1:10" ht="13.5" customHeight="1" x14ac:dyDescent="0.25">
      <c r="A2" s="1" t="s">
        <v>9</v>
      </c>
      <c r="B2" s="274" t="s">
        <v>129</v>
      </c>
      <c r="C2" s="275"/>
      <c r="D2" s="425" t="s">
        <v>12</v>
      </c>
      <c r="E2" s="426"/>
      <c r="F2" s="416">
        <v>44562</v>
      </c>
      <c r="G2" s="417"/>
      <c r="H2" s="283"/>
      <c r="I2" s="31"/>
      <c r="J2" s="13"/>
    </row>
    <row r="3" spans="1:10" ht="13.5" customHeight="1" x14ac:dyDescent="0.25">
      <c r="A3" s="1" t="s">
        <v>10</v>
      </c>
      <c r="B3" s="274" t="s">
        <v>126</v>
      </c>
      <c r="C3" s="275"/>
      <c r="D3" s="425" t="s">
        <v>13</v>
      </c>
      <c r="E3" s="426"/>
      <c r="F3" s="418">
        <v>1.5727</v>
      </c>
      <c r="G3" s="419"/>
      <c r="H3" s="283"/>
      <c r="I3" s="31"/>
      <c r="J3" s="13"/>
    </row>
    <row r="4" spans="1:10" ht="14.25" customHeight="1" x14ac:dyDescent="0.25">
      <c r="A4" s="1" t="s">
        <v>11</v>
      </c>
      <c r="B4" s="274" t="s">
        <v>127</v>
      </c>
      <c r="C4" s="275"/>
      <c r="D4" s="427" t="s">
        <v>14</v>
      </c>
      <c r="E4" s="428"/>
      <c r="F4" s="423">
        <v>0.3453</v>
      </c>
      <c r="G4" s="424"/>
      <c r="H4" s="284"/>
      <c r="I4" s="31"/>
      <c r="J4" s="13"/>
    </row>
    <row r="5" spans="1:10" ht="15" customHeight="1" x14ac:dyDescent="0.25">
      <c r="A5" s="45" t="s">
        <v>0</v>
      </c>
      <c r="B5" s="46" t="s">
        <v>16</v>
      </c>
      <c r="C5" s="47" t="s">
        <v>19</v>
      </c>
      <c r="D5" s="48" t="s">
        <v>20</v>
      </c>
      <c r="E5" s="49" t="s">
        <v>21</v>
      </c>
      <c r="F5" s="49" t="s">
        <v>40</v>
      </c>
      <c r="G5" s="49" t="s">
        <v>379</v>
      </c>
      <c r="H5" s="45" t="s">
        <v>27</v>
      </c>
    </row>
    <row r="6" spans="1:10" x14ac:dyDescent="0.25">
      <c r="A6" s="45">
        <v>1</v>
      </c>
      <c r="B6" s="50"/>
      <c r="C6" s="51" t="s">
        <v>15</v>
      </c>
      <c r="D6" s="51"/>
      <c r="E6" s="52"/>
      <c r="F6" s="52"/>
      <c r="G6" s="52"/>
      <c r="H6" s="53"/>
    </row>
    <row r="7" spans="1:10" ht="30" x14ac:dyDescent="0.25">
      <c r="A7" s="4" t="s">
        <v>1</v>
      </c>
      <c r="B7" s="59" t="s">
        <v>51</v>
      </c>
      <c r="C7" s="2" t="s">
        <v>17</v>
      </c>
      <c r="D7" s="4" t="s">
        <v>30</v>
      </c>
      <c r="E7" s="4">
        <f>'Mémoria de Cálculo'!K6</f>
        <v>8</v>
      </c>
      <c r="F7" s="33">
        <v>269.37</v>
      </c>
      <c r="G7" s="33">
        <f>F7*1.3453</f>
        <v>362.38346100000001</v>
      </c>
      <c r="H7" s="33">
        <f>TRUNC(ROUND(E7*G7*1.3453,2),2)</f>
        <v>3900.12</v>
      </c>
    </row>
    <row r="8" spans="1:10" ht="50.25" customHeight="1" x14ac:dyDescent="0.25">
      <c r="A8" s="4" t="s">
        <v>2</v>
      </c>
      <c r="B8" s="59" t="s">
        <v>52</v>
      </c>
      <c r="C8" s="6" t="s">
        <v>28</v>
      </c>
      <c r="D8" s="4" t="s">
        <v>29</v>
      </c>
      <c r="E8" s="4">
        <f>'Mémoria de Cálculo'!K9</f>
        <v>6</v>
      </c>
      <c r="F8" s="33">
        <v>47.59</v>
      </c>
      <c r="G8" s="33">
        <f t="shared" ref="G8:G12" si="0">F8*1.3453</f>
        <v>64.022827000000007</v>
      </c>
      <c r="H8" s="33">
        <f t="shared" ref="H8:H12" si="1">TRUNC(ROUND(E8*G8*1.3453,2),2)</f>
        <v>516.78</v>
      </c>
    </row>
    <row r="9" spans="1:10" ht="45" x14ac:dyDescent="0.25">
      <c r="A9" s="4" t="s">
        <v>3</v>
      </c>
      <c r="B9" s="59" t="s">
        <v>53</v>
      </c>
      <c r="C9" s="7" t="s">
        <v>32</v>
      </c>
      <c r="D9" s="4" t="s">
        <v>29</v>
      </c>
      <c r="E9" s="4">
        <f>'Mémoria de Cálculo'!K11</f>
        <v>6</v>
      </c>
      <c r="F9" s="33">
        <v>650.77</v>
      </c>
      <c r="G9" s="33">
        <f t="shared" si="0"/>
        <v>875.48088099999995</v>
      </c>
      <c r="H9" s="33">
        <f t="shared" si="1"/>
        <v>7066.71</v>
      </c>
    </row>
    <row r="10" spans="1:10" ht="30" x14ac:dyDescent="0.25">
      <c r="A10" s="4" t="s">
        <v>4</v>
      </c>
      <c r="B10" s="59" t="s">
        <v>54</v>
      </c>
      <c r="C10" s="7" t="s">
        <v>33</v>
      </c>
      <c r="D10" s="4" t="s">
        <v>29</v>
      </c>
      <c r="E10" s="4">
        <f>'Mémoria de Cálculo'!K14</f>
        <v>6</v>
      </c>
      <c r="F10" s="33">
        <v>348.62</v>
      </c>
      <c r="G10" s="33">
        <f t="shared" si="0"/>
        <v>468.99848599999996</v>
      </c>
      <c r="H10" s="33">
        <f t="shared" si="1"/>
        <v>3785.66</v>
      </c>
    </row>
    <row r="11" spans="1:10" ht="60" x14ac:dyDescent="0.25">
      <c r="A11" s="4" t="s">
        <v>31</v>
      </c>
      <c r="B11" s="59" t="s">
        <v>55</v>
      </c>
      <c r="C11" s="7" t="s">
        <v>34</v>
      </c>
      <c r="D11" s="4" t="s">
        <v>35</v>
      </c>
      <c r="E11" s="4">
        <f>'Mémoria de Cálculo'!K17</f>
        <v>3</v>
      </c>
      <c r="F11" s="33">
        <v>1050</v>
      </c>
      <c r="G11" s="33">
        <f t="shared" si="0"/>
        <v>1412.5649999999998</v>
      </c>
      <c r="H11" s="33">
        <f t="shared" si="1"/>
        <v>5700.97</v>
      </c>
    </row>
    <row r="12" spans="1:10" ht="30" x14ac:dyDescent="0.25">
      <c r="A12" s="4" t="s">
        <v>57</v>
      </c>
      <c r="B12" s="59" t="s">
        <v>58</v>
      </c>
      <c r="C12" s="7" t="s">
        <v>56</v>
      </c>
      <c r="D12" s="4" t="s">
        <v>59</v>
      </c>
      <c r="E12" s="4">
        <v>1</v>
      </c>
      <c r="F12" s="33">
        <v>1400</v>
      </c>
      <c r="G12" s="33">
        <f t="shared" si="0"/>
        <v>1883.4199999999998</v>
      </c>
      <c r="H12" s="33">
        <f t="shared" si="1"/>
        <v>2533.7600000000002</v>
      </c>
    </row>
    <row r="13" spans="1:10" ht="17.25" x14ac:dyDescent="0.4">
      <c r="A13" s="4"/>
      <c r="B13" s="5"/>
      <c r="C13" s="36" t="s">
        <v>43</v>
      </c>
      <c r="D13" s="4"/>
      <c r="E13" s="4"/>
      <c r="F13" s="33"/>
      <c r="G13" s="33"/>
      <c r="H13" s="38">
        <f>SUM(H7:H12)</f>
        <v>23504</v>
      </c>
    </row>
    <row r="14" spans="1:10" x14ac:dyDescent="0.25">
      <c r="A14" s="4"/>
      <c r="B14" s="5"/>
      <c r="C14" s="7"/>
      <c r="D14" s="4"/>
      <c r="E14" s="4"/>
      <c r="F14" s="33"/>
      <c r="G14" s="33"/>
      <c r="H14" s="33"/>
    </row>
    <row r="15" spans="1:10" x14ac:dyDescent="0.25">
      <c r="A15" s="45">
        <v>2</v>
      </c>
      <c r="B15" s="50"/>
      <c r="C15" s="51" t="s">
        <v>36</v>
      </c>
      <c r="D15" s="51"/>
      <c r="E15" s="52"/>
      <c r="F15" s="53"/>
      <c r="G15" s="53"/>
      <c r="H15" s="54"/>
    </row>
    <row r="16" spans="1:10" ht="28.5" customHeight="1" x14ac:dyDescent="0.25">
      <c r="A16" s="8" t="s">
        <v>5</v>
      </c>
      <c r="B16" s="60" t="s">
        <v>131</v>
      </c>
      <c r="C16" t="s">
        <v>130</v>
      </c>
      <c r="D16" s="8" t="s">
        <v>47</v>
      </c>
      <c r="E16" s="22">
        <f>'Mémoria de Cálculo'!K24</f>
        <v>4.3199999999999994</v>
      </c>
      <c r="F16" s="34">
        <v>48.28</v>
      </c>
      <c r="G16" s="33">
        <f t="shared" ref="G16:G18" si="2">F16*1.3453</f>
        <v>64.951083999999994</v>
      </c>
      <c r="H16" s="33">
        <f t="shared" ref="H16:H18" si="3">TRUNC(ROUND(E16*G16*1.3453,2),2)</f>
        <v>377.48</v>
      </c>
    </row>
    <row r="17" spans="1:8" ht="30" x14ac:dyDescent="0.25">
      <c r="A17" s="11" t="s">
        <v>6</v>
      </c>
      <c r="B17" s="60" t="s">
        <v>133</v>
      </c>
      <c r="C17" s="12" t="s">
        <v>132</v>
      </c>
      <c r="D17" s="11" t="s">
        <v>47</v>
      </c>
      <c r="E17" s="22">
        <f>'Mémoria de Cálculo'!K27</f>
        <v>1.7999999999999998</v>
      </c>
      <c r="F17" s="34">
        <v>226.88</v>
      </c>
      <c r="G17" s="33">
        <f t="shared" si="2"/>
        <v>305.22166399999998</v>
      </c>
      <c r="H17" s="33">
        <f t="shared" si="3"/>
        <v>739.11</v>
      </c>
    </row>
    <row r="18" spans="1:8" ht="49.5" customHeight="1" x14ac:dyDescent="0.25">
      <c r="A18" s="11" t="s">
        <v>7</v>
      </c>
      <c r="B18" s="60" t="s">
        <v>60</v>
      </c>
      <c r="C18" s="39" t="s">
        <v>46</v>
      </c>
      <c r="D18" s="11" t="s">
        <v>47</v>
      </c>
      <c r="E18" s="22">
        <f>'Mémoria de Cálculo'!K30</f>
        <v>6.1199999999999992</v>
      </c>
      <c r="F18" s="34">
        <v>60.93</v>
      </c>
      <c r="G18" s="33">
        <f t="shared" si="2"/>
        <v>81.969128999999995</v>
      </c>
      <c r="H18" s="33">
        <f t="shared" si="3"/>
        <v>674.87</v>
      </c>
    </row>
    <row r="19" spans="1:8" ht="17.25" x14ac:dyDescent="0.4">
      <c r="A19" s="11"/>
      <c r="B19" s="18"/>
      <c r="C19" s="37" t="s">
        <v>44</v>
      </c>
      <c r="D19" s="11"/>
      <c r="E19" s="22"/>
      <c r="F19" s="34"/>
      <c r="G19" s="34"/>
      <c r="H19" s="38">
        <f>SUM(H16:H18)</f>
        <v>1791.46</v>
      </c>
    </row>
    <row r="20" spans="1:8" x14ac:dyDescent="0.25">
      <c r="A20" s="11"/>
      <c r="B20" s="18"/>
      <c r="C20" s="12"/>
      <c r="D20" s="11"/>
      <c r="E20" s="22"/>
      <c r="F20" s="34"/>
      <c r="G20" s="34"/>
      <c r="H20" s="33"/>
    </row>
    <row r="21" spans="1:8" x14ac:dyDescent="0.25">
      <c r="A21" s="45">
        <v>3</v>
      </c>
      <c r="B21" s="50"/>
      <c r="C21" s="51" t="s">
        <v>136</v>
      </c>
      <c r="D21" s="51"/>
      <c r="E21" s="52"/>
      <c r="F21" s="53"/>
      <c r="G21" s="53"/>
      <c r="H21" s="54"/>
    </row>
    <row r="22" spans="1:8" x14ac:dyDescent="0.25">
      <c r="A22" s="11" t="s">
        <v>37</v>
      </c>
      <c r="B22" s="29" t="s">
        <v>135</v>
      </c>
      <c r="C22" s="26" t="s">
        <v>134</v>
      </c>
      <c r="D22" s="19" t="s">
        <v>47</v>
      </c>
      <c r="E22" s="22">
        <f>'Mémoria de Cálculo'!K35</f>
        <v>8.3739000000000008</v>
      </c>
      <c r="F22" s="35">
        <v>46.09</v>
      </c>
      <c r="G22" s="33">
        <f t="shared" ref="G22:G25" si="4">F22*1.3453</f>
        <v>62.004877</v>
      </c>
      <c r="H22" s="33">
        <f t="shared" ref="H22:H25" si="5">TRUNC(ROUND(E22*G22*1.3453,2),2)</f>
        <v>698.51</v>
      </c>
    </row>
    <row r="23" spans="1:8" ht="45" x14ac:dyDescent="0.25">
      <c r="A23" s="11" t="s">
        <v>38</v>
      </c>
      <c r="B23" s="29" t="s">
        <v>221</v>
      </c>
      <c r="C23" s="26" t="s">
        <v>222</v>
      </c>
      <c r="D23" s="19" t="s">
        <v>47</v>
      </c>
      <c r="E23" s="22">
        <f>'Mémoria de Cálculo'!K43</f>
        <v>86.387200000000007</v>
      </c>
      <c r="F23" s="35">
        <v>147.96</v>
      </c>
      <c r="G23" s="33">
        <f t="shared" si="4"/>
        <v>199.050588</v>
      </c>
      <c r="H23" s="33">
        <f t="shared" si="5"/>
        <v>23133</v>
      </c>
    </row>
    <row r="24" spans="1:8" ht="47.25" customHeight="1" x14ac:dyDescent="0.25">
      <c r="A24" s="19" t="s">
        <v>39</v>
      </c>
      <c r="B24" s="30" t="s">
        <v>139</v>
      </c>
      <c r="C24" s="28" t="s">
        <v>140</v>
      </c>
      <c r="D24" s="19" t="s">
        <v>47</v>
      </c>
      <c r="E24" s="22">
        <f>'Mémoria de Cálculo'!K47</f>
        <v>21.596800000000002</v>
      </c>
      <c r="F24" s="35">
        <v>147.38</v>
      </c>
      <c r="G24" s="33">
        <f t="shared" si="4"/>
        <v>198.27031399999998</v>
      </c>
      <c r="H24" s="33">
        <f t="shared" si="5"/>
        <v>5760.58</v>
      </c>
    </row>
    <row r="25" spans="1:8" x14ac:dyDescent="0.25">
      <c r="A25" s="19" t="s">
        <v>213</v>
      </c>
      <c r="B25" s="29" t="s">
        <v>138</v>
      </c>
      <c r="C25" s="15" t="s">
        <v>137</v>
      </c>
      <c r="D25" s="19" t="s">
        <v>47</v>
      </c>
      <c r="E25" s="22">
        <f>'Mémoria de Cálculo'!K50</f>
        <v>6.3939000000000004</v>
      </c>
      <c r="F25" s="35">
        <v>49.63</v>
      </c>
      <c r="G25" s="33">
        <f t="shared" si="4"/>
        <v>66.767239000000004</v>
      </c>
      <c r="H25" s="33">
        <f t="shared" si="5"/>
        <v>574.30999999999995</v>
      </c>
    </row>
    <row r="26" spans="1:8" ht="17.25" x14ac:dyDescent="0.4">
      <c r="A26" s="4"/>
      <c r="B26" s="183"/>
      <c r="C26" s="184" t="s">
        <v>45</v>
      </c>
      <c r="D26" s="19"/>
      <c r="E26" s="22"/>
      <c r="F26" s="35"/>
      <c r="G26" s="35"/>
      <c r="H26" s="38">
        <f>SUM(H22:H25)</f>
        <v>30166.399999999998</v>
      </c>
    </row>
    <row r="27" spans="1:8" x14ac:dyDescent="0.25">
      <c r="A27" s="19"/>
      <c r="B27" s="25"/>
      <c r="C27" s="15"/>
      <c r="D27" s="19"/>
      <c r="E27" s="22"/>
      <c r="F27" s="35"/>
      <c r="G27" s="35"/>
      <c r="H27" s="33"/>
    </row>
    <row r="28" spans="1:8" x14ac:dyDescent="0.25">
      <c r="A28" s="45">
        <v>4</v>
      </c>
      <c r="B28" s="50"/>
      <c r="C28" s="51" t="s">
        <v>142</v>
      </c>
      <c r="D28" s="51"/>
      <c r="E28" s="52"/>
      <c r="F28" s="52"/>
      <c r="G28" s="52"/>
      <c r="H28" s="53"/>
    </row>
    <row r="29" spans="1:8" ht="45" x14ac:dyDescent="0.25">
      <c r="A29" s="4" t="s">
        <v>41</v>
      </c>
      <c r="B29" s="186" t="s">
        <v>143</v>
      </c>
      <c r="C29" s="7" t="s">
        <v>144</v>
      </c>
      <c r="D29" s="4" t="s">
        <v>29</v>
      </c>
      <c r="E29" s="10">
        <f>'Mémoria de Cálculo'!K58</f>
        <v>10</v>
      </c>
      <c r="F29" s="33">
        <v>152.63999999999999</v>
      </c>
      <c r="G29" s="33">
        <f t="shared" ref="G29" si="6">F29*1.3453</f>
        <v>205.34659199999996</v>
      </c>
      <c r="H29" s="33">
        <f t="shared" ref="H29" si="7">TRUNC(ROUND(E29*G29*1.3453,2),2)</f>
        <v>2762.53</v>
      </c>
    </row>
    <row r="30" spans="1:8" ht="17.25" x14ac:dyDescent="0.4">
      <c r="A30" s="4"/>
      <c r="B30" s="5"/>
      <c r="C30" s="40" t="s">
        <v>48</v>
      </c>
      <c r="D30" s="4"/>
      <c r="E30" s="4"/>
      <c r="F30" s="4"/>
      <c r="G30" s="4"/>
      <c r="H30" s="38">
        <f>H29</f>
        <v>2762.53</v>
      </c>
    </row>
    <row r="31" spans="1:8" x14ac:dyDescent="0.25">
      <c r="A31" s="45">
        <v>5</v>
      </c>
      <c r="B31" s="50"/>
      <c r="C31" s="51" t="s">
        <v>145</v>
      </c>
      <c r="D31" s="51"/>
      <c r="E31" s="52"/>
      <c r="F31" s="52"/>
      <c r="G31" s="52"/>
      <c r="H31" s="53"/>
    </row>
    <row r="32" spans="1:8" ht="60.75" customHeight="1" x14ac:dyDescent="0.25">
      <c r="A32" s="4" t="s">
        <v>42</v>
      </c>
      <c r="B32" s="5" t="s">
        <v>146</v>
      </c>
      <c r="C32" s="7" t="s">
        <v>147</v>
      </c>
      <c r="D32" s="4" t="s">
        <v>30</v>
      </c>
      <c r="E32" s="4">
        <f>'Mémoria de Cálculo'!K62</f>
        <v>38.58</v>
      </c>
      <c r="F32" s="175">
        <v>103.68</v>
      </c>
      <c r="G32" s="33">
        <f t="shared" ref="G32:G40" si="8">F32*1.3453</f>
        <v>139.480704</v>
      </c>
      <c r="H32" s="33">
        <f t="shared" ref="H32:H40" si="9">TRUNC(ROUND(E32*G32*1.3453,2),2)</f>
        <v>7239.28</v>
      </c>
    </row>
    <row r="33" spans="1:8" ht="60" x14ac:dyDescent="0.25">
      <c r="A33" s="4" t="s">
        <v>167</v>
      </c>
      <c r="B33" s="5" t="s">
        <v>148</v>
      </c>
      <c r="C33" s="7" t="s">
        <v>149</v>
      </c>
      <c r="D33" s="4" t="s">
        <v>30</v>
      </c>
      <c r="E33" s="4">
        <f>'Mémoria de Cálculo'!K68</f>
        <v>23.230000000000004</v>
      </c>
      <c r="F33" s="175">
        <v>67.02</v>
      </c>
      <c r="G33" s="33">
        <f t="shared" si="8"/>
        <v>90.162005999999991</v>
      </c>
      <c r="H33" s="33">
        <f t="shared" si="9"/>
        <v>2817.68</v>
      </c>
    </row>
    <row r="34" spans="1:8" ht="45" x14ac:dyDescent="0.25">
      <c r="A34" s="4" t="s">
        <v>168</v>
      </c>
      <c r="B34" s="5" t="s">
        <v>150</v>
      </c>
      <c r="C34" s="7" t="s">
        <v>151</v>
      </c>
      <c r="D34" s="4" t="s">
        <v>47</v>
      </c>
      <c r="E34" s="4">
        <f>'Mémoria de Cálculo'!K76</f>
        <v>7.09</v>
      </c>
      <c r="F34" s="175">
        <v>593.5</v>
      </c>
      <c r="G34" s="33">
        <f t="shared" si="8"/>
        <v>798.43554999999992</v>
      </c>
      <c r="H34" s="33">
        <f t="shared" si="9"/>
        <v>7615.62</v>
      </c>
    </row>
    <row r="35" spans="1:8" ht="15" customHeight="1" x14ac:dyDescent="0.25">
      <c r="A35" s="4" t="s">
        <v>169</v>
      </c>
      <c r="B35" s="5" t="s">
        <v>152</v>
      </c>
      <c r="C35" s="7" t="s">
        <v>153</v>
      </c>
      <c r="D35" s="4" t="s">
        <v>30</v>
      </c>
      <c r="E35" s="4">
        <f>'Mémoria de Cálculo'!K79</f>
        <v>76.44</v>
      </c>
      <c r="F35" s="175">
        <v>5.75</v>
      </c>
      <c r="G35" s="33">
        <f t="shared" si="8"/>
        <v>7.7354749999999992</v>
      </c>
      <c r="H35" s="33">
        <f t="shared" si="9"/>
        <v>795.48</v>
      </c>
    </row>
    <row r="36" spans="1:8" ht="45" x14ac:dyDescent="0.25">
      <c r="A36" s="4" t="s">
        <v>170</v>
      </c>
      <c r="B36" s="5" t="s">
        <v>154</v>
      </c>
      <c r="C36" s="7" t="s">
        <v>155</v>
      </c>
      <c r="D36" s="4" t="s">
        <v>30</v>
      </c>
      <c r="E36" s="4">
        <f>'Mémoria de Cálculo'!K86</f>
        <v>76.44</v>
      </c>
      <c r="F36" s="175">
        <v>54.02</v>
      </c>
      <c r="G36" s="33">
        <f t="shared" si="8"/>
        <v>72.673106000000004</v>
      </c>
      <c r="H36" s="33">
        <f t="shared" si="9"/>
        <v>7473.32</v>
      </c>
    </row>
    <row r="37" spans="1:8" ht="75" x14ac:dyDescent="0.25">
      <c r="A37" s="4" t="s">
        <v>171</v>
      </c>
      <c r="B37" s="59" t="s">
        <v>175</v>
      </c>
      <c r="C37" s="7" t="s">
        <v>157</v>
      </c>
      <c r="D37" s="4" t="s">
        <v>30</v>
      </c>
      <c r="E37" s="4">
        <f>'Mémoria de Cálculo'!K93</f>
        <v>14.91</v>
      </c>
      <c r="F37" s="175">
        <v>123.38</v>
      </c>
      <c r="G37" s="33">
        <f t="shared" si="8"/>
        <v>165.983114</v>
      </c>
      <c r="H37" s="33">
        <f t="shared" si="9"/>
        <v>3329.36</v>
      </c>
    </row>
    <row r="38" spans="1:8" ht="30" x14ac:dyDescent="0.25">
      <c r="A38" s="4" t="s">
        <v>172</v>
      </c>
      <c r="B38" s="5" t="s">
        <v>158</v>
      </c>
      <c r="C38" s="7" t="s">
        <v>159</v>
      </c>
      <c r="D38" s="4" t="s">
        <v>160</v>
      </c>
      <c r="E38" s="4">
        <f>'Mémoria de Cálculo'!K96</f>
        <v>83.2</v>
      </c>
      <c r="F38" s="175">
        <v>13.45</v>
      </c>
      <c r="G38" s="33">
        <f t="shared" si="8"/>
        <v>18.094284999999999</v>
      </c>
      <c r="H38" s="33">
        <f t="shared" si="9"/>
        <v>2025.27</v>
      </c>
    </row>
    <row r="39" spans="1:8" ht="30" x14ac:dyDescent="0.25">
      <c r="A39" s="4" t="s">
        <v>173</v>
      </c>
      <c r="B39" s="5" t="s">
        <v>161</v>
      </c>
      <c r="C39" s="7" t="s">
        <v>162</v>
      </c>
      <c r="D39" s="4" t="s">
        <v>160</v>
      </c>
      <c r="E39" s="4">
        <f>'Mémoria de Cálculo'!K99</f>
        <v>431.85</v>
      </c>
      <c r="F39" s="175">
        <v>11.65</v>
      </c>
      <c r="G39" s="33">
        <f t="shared" si="8"/>
        <v>15.672744999999999</v>
      </c>
      <c r="H39" s="33">
        <f t="shared" si="9"/>
        <v>9105.36</v>
      </c>
    </row>
    <row r="40" spans="1:8" x14ac:dyDescent="0.25">
      <c r="A40" s="4" t="s">
        <v>174</v>
      </c>
      <c r="B40" s="5" t="s">
        <v>163</v>
      </c>
      <c r="C40" s="7" t="s">
        <v>164</v>
      </c>
      <c r="D40" s="4" t="s">
        <v>30</v>
      </c>
      <c r="E40" s="4">
        <f>'Mémoria de Cálculo'!K108</f>
        <v>37.76</v>
      </c>
      <c r="F40" s="175">
        <v>42.06</v>
      </c>
      <c r="G40" s="33">
        <f t="shared" si="8"/>
        <v>56.583317999999998</v>
      </c>
      <c r="H40" s="33">
        <f t="shared" si="9"/>
        <v>2874.35</v>
      </c>
    </row>
    <row r="41" spans="1:8" ht="17.25" x14ac:dyDescent="0.4">
      <c r="A41" s="4"/>
      <c r="B41" s="5"/>
      <c r="C41" s="40" t="s">
        <v>49</v>
      </c>
      <c r="D41" s="4"/>
      <c r="E41" s="4"/>
      <c r="F41" s="4"/>
      <c r="G41" s="4"/>
      <c r="H41" s="38">
        <f>SUM(H32:H40)</f>
        <v>43275.719999999994</v>
      </c>
    </row>
    <row r="42" spans="1:8" x14ac:dyDescent="0.25">
      <c r="A42" s="45">
        <v>6</v>
      </c>
      <c r="B42" s="50"/>
      <c r="C42" s="51" t="s">
        <v>209</v>
      </c>
      <c r="D42" s="51"/>
      <c r="E42" s="52"/>
      <c r="F42" s="52"/>
      <c r="G42" s="52"/>
      <c r="H42" s="53"/>
    </row>
    <row r="43" spans="1:8" x14ac:dyDescent="0.25">
      <c r="A43" s="4" t="s">
        <v>210</v>
      </c>
      <c r="B43" s="5" t="s">
        <v>165</v>
      </c>
      <c r="C43" s="7" t="s">
        <v>166</v>
      </c>
      <c r="D43" s="4" t="s">
        <v>30</v>
      </c>
      <c r="E43" s="4">
        <f>'Mémoria de Cálculo'!K116</f>
        <v>7.5600000000000005</v>
      </c>
      <c r="F43" s="175">
        <f>617.91*1.3453</f>
        <v>831.27432299999987</v>
      </c>
      <c r="G43" s="33">
        <f t="shared" ref="G43:G48" si="10">F43*1.3453</f>
        <v>1118.3133467318999</v>
      </c>
      <c r="H43" s="33">
        <f t="shared" ref="H43:H48" si="11">TRUNC(ROUND(E43*G43*1.3453,2),2)</f>
        <v>11373.77</v>
      </c>
    </row>
    <row r="44" spans="1:8" ht="27.75" customHeight="1" x14ac:dyDescent="0.25">
      <c r="A44" s="4" t="s">
        <v>211</v>
      </c>
      <c r="B44" s="5" t="s">
        <v>364</v>
      </c>
      <c r="C44" s="273" t="s">
        <v>366</v>
      </c>
      <c r="D44" s="4" t="s">
        <v>30</v>
      </c>
      <c r="E44" s="4">
        <f>'Mémoria de Cálculo'!K121</f>
        <v>15.120000000000001</v>
      </c>
      <c r="F44" s="175">
        <f>19.14*1.3453</f>
        <v>25.749041999999999</v>
      </c>
      <c r="G44" s="33">
        <f t="shared" si="10"/>
        <v>34.640186202599999</v>
      </c>
      <c r="H44" s="33">
        <f t="shared" si="11"/>
        <v>704.61</v>
      </c>
    </row>
    <row r="45" spans="1:8" ht="45" x14ac:dyDescent="0.25">
      <c r="A45" s="4" t="s">
        <v>214</v>
      </c>
      <c r="B45" s="5" t="s">
        <v>205</v>
      </c>
      <c r="C45" s="7" t="s">
        <v>204</v>
      </c>
      <c r="D45" s="4" t="s">
        <v>30</v>
      </c>
      <c r="E45" s="4">
        <f>'Mémoria de Cálculo'!K125</f>
        <v>86.259999999999991</v>
      </c>
      <c r="F45" s="175">
        <v>24.35</v>
      </c>
      <c r="G45" s="33">
        <f t="shared" si="10"/>
        <v>32.758054999999999</v>
      </c>
      <c r="H45" s="33">
        <f t="shared" si="11"/>
        <v>3801.43</v>
      </c>
    </row>
    <row r="46" spans="1:8" ht="30" x14ac:dyDescent="0.25">
      <c r="A46" s="4" t="s">
        <v>215</v>
      </c>
      <c r="B46" s="5" t="s">
        <v>216</v>
      </c>
      <c r="C46" s="7" t="s">
        <v>217</v>
      </c>
      <c r="D46" s="4" t="s">
        <v>29</v>
      </c>
      <c r="E46" s="10">
        <f>'Mémoria de Cálculo'!K133</f>
        <v>10</v>
      </c>
      <c r="F46" s="175">
        <v>421.93</v>
      </c>
      <c r="G46" s="33">
        <f t="shared" si="10"/>
        <v>567.62242900000001</v>
      </c>
      <c r="H46" s="33">
        <f t="shared" si="11"/>
        <v>7636.22</v>
      </c>
    </row>
    <row r="47" spans="1:8" ht="30" x14ac:dyDescent="0.25">
      <c r="A47" s="4" t="s">
        <v>365</v>
      </c>
      <c r="B47" s="5" t="s">
        <v>218</v>
      </c>
      <c r="C47" s="7" t="s">
        <v>219</v>
      </c>
      <c r="D47" s="4" t="s">
        <v>29</v>
      </c>
      <c r="E47" s="10">
        <f>'Mémoria de Cálculo'!K136</f>
        <v>17</v>
      </c>
      <c r="F47" s="175">
        <v>325.88</v>
      </c>
      <c r="G47" s="33">
        <f t="shared" si="10"/>
        <v>438.406364</v>
      </c>
      <c r="H47" s="33">
        <f t="shared" si="11"/>
        <v>10026.4</v>
      </c>
    </row>
    <row r="48" spans="1:8" ht="45" x14ac:dyDescent="0.25">
      <c r="A48" s="4" t="s">
        <v>368</v>
      </c>
      <c r="B48" s="5" t="s">
        <v>367</v>
      </c>
      <c r="C48" s="7" t="s">
        <v>369</v>
      </c>
      <c r="D48" s="4" t="s">
        <v>61</v>
      </c>
      <c r="E48" s="10">
        <f>'Mémoria de Cálculo'!K140</f>
        <v>2</v>
      </c>
      <c r="F48" s="175">
        <v>476.84</v>
      </c>
      <c r="G48" s="33">
        <f t="shared" si="10"/>
        <v>641.49285199999997</v>
      </c>
      <c r="H48" s="33">
        <f t="shared" si="11"/>
        <v>1726</v>
      </c>
    </row>
    <row r="49" spans="1:8" ht="18" thickBot="1" x14ac:dyDescent="0.45">
      <c r="A49" s="4"/>
      <c r="B49" s="5"/>
      <c r="C49" s="40" t="s">
        <v>212</v>
      </c>
      <c r="D49" s="4"/>
      <c r="E49" s="4"/>
      <c r="F49" s="4"/>
      <c r="G49" s="4"/>
      <c r="H49" s="38">
        <f>SUM(H43:H48)</f>
        <v>35268.43</v>
      </c>
    </row>
    <row r="50" spans="1:8" ht="21.75" thickBot="1" x14ac:dyDescent="0.5">
      <c r="A50" s="41"/>
      <c r="B50" s="42"/>
      <c r="C50" s="41"/>
      <c r="D50" s="41"/>
      <c r="E50" s="41"/>
      <c r="F50" s="43" t="s">
        <v>50</v>
      </c>
      <c r="G50" s="415"/>
      <c r="H50" s="44">
        <f>SUM(H13,H19,H26,H30,H41,H49)</f>
        <v>136768.53999999998</v>
      </c>
    </row>
    <row r="51" spans="1:8" x14ac:dyDescent="0.25">
      <c r="A51" s="41"/>
      <c r="B51" s="42"/>
      <c r="C51" s="41"/>
      <c r="D51" s="41"/>
      <c r="E51" s="41"/>
      <c r="F51" s="41"/>
      <c r="G51" s="41"/>
      <c r="H51" s="41"/>
    </row>
    <row r="52" spans="1:8" x14ac:dyDescent="0.25">
      <c r="A52" s="41"/>
      <c r="B52" s="42"/>
      <c r="C52" s="41"/>
      <c r="D52" s="41"/>
      <c r="E52" s="41"/>
      <c r="F52" s="41"/>
      <c r="G52" s="41"/>
      <c r="H52" s="41"/>
    </row>
    <row r="53" spans="1:8" x14ac:dyDescent="0.25">
      <c r="A53" s="41"/>
      <c r="B53" s="42"/>
      <c r="C53" s="41"/>
      <c r="D53" s="41"/>
      <c r="E53" s="41"/>
      <c r="F53" s="41"/>
      <c r="G53" s="41"/>
      <c r="H53" s="41"/>
    </row>
  </sheetData>
  <mergeCells count="11">
    <mergeCell ref="B2:C2"/>
    <mergeCell ref="B3:C3"/>
    <mergeCell ref="B4:C4"/>
    <mergeCell ref="H1:H4"/>
    <mergeCell ref="F2:G2"/>
    <mergeCell ref="F3:G3"/>
    <mergeCell ref="F4:G4"/>
    <mergeCell ref="A1:G1"/>
    <mergeCell ref="D2:E2"/>
    <mergeCell ref="D3:E3"/>
    <mergeCell ref="D4:E4"/>
  </mergeCells>
  <pageMargins left="0.78740157480314965" right="0.59055118110236215" top="0.98425196850393704" bottom="0.98425196850393704" header="0" footer="0"/>
  <pageSetup paperSize="9" scale="7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3"/>
  <sheetViews>
    <sheetView view="pageBreakPreview" zoomScaleNormal="100" zoomScaleSheetLayoutView="100" workbookViewId="0">
      <pane ySplit="5" topLeftCell="A99" activePane="bottomLeft" state="frozen"/>
      <selection pane="bottomLeft" activeCell="G107" sqref="G107"/>
    </sheetView>
  </sheetViews>
  <sheetFormatPr defaultRowHeight="15" x14ac:dyDescent="0.25"/>
  <cols>
    <col min="1" max="1" width="11.5703125" bestFit="1" customWidth="1"/>
    <col min="2" max="2" width="11.5703125" style="65" customWidth="1"/>
    <col min="3" max="3" width="72.28515625" customWidth="1"/>
    <col min="5" max="5" width="10.85546875" customWidth="1"/>
    <col min="6" max="6" width="19.7109375" bestFit="1" customWidth="1"/>
    <col min="7" max="7" width="24.42578125" style="9" bestFit="1" customWidth="1"/>
    <col min="8" max="8" width="17.7109375" bestFit="1" customWidth="1"/>
    <col min="9" max="9" width="15.140625" bestFit="1" customWidth="1"/>
    <col min="10" max="10" width="18.7109375" bestFit="1" customWidth="1"/>
    <col min="11" max="11" width="18.140625" customWidth="1"/>
  </cols>
  <sheetData>
    <row r="1" spans="1:11" ht="72" customHeight="1" x14ac:dyDescent="0.25">
      <c r="A1" s="276" t="s">
        <v>18</v>
      </c>
      <c r="B1" s="277"/>
      <c r="C1" s="277"/>
      <c r="D1" s="277"/>
      <c r="E1" s="277"/>
      <c r="F1" s="277"/>
      <c r="G1" s="277"/>
      <c r="H1" s="277"/>
      <c r="I1" s="277"/>
      <c r="J1" s="278"/>
      <c r="K1" s="282"/>
    </row>
    <row r="2" spans="1:11" x14ac:dyDescent="0.25">
      <c r="A2" s="1" t="s">
        <v>9</v>
      </c>
      <c r="B2" s="279" t="s">
        <v>128</v>
      </c>
      <c r="C2" s="280"/>
      <c r="D2" s="280"/>
      <c r="E2" s="280"/>
      <c r="F2" s="280"/>
      <c r="G2" s="280"/>
      <c r="H2" s="280"/>
      <c r="I2" s="280"/>
      <c r="J2" s="281"/>
      <c r="K2" s="283"/>
    </row>
    <row r="3" spans="1:11" x14ac:dyDescent="0.25">
      <c r="A3" s="1" t="s">
        <v>10</v>
      </c>
      <c r="B3" s="279" t="s">
        <v>126</v>
      </c>
      <c r="C3" s="280"/>
      <c r="D3" s="280"/>
      <c r="E3" s="280"/>
      <c r="F3" s="280"/>
      <c r="G3" s="280"/>
      <c r="H3" s="280"/>
      <c r="I3" s="280"/>
      <c r="J3" s="281"/>
      <c r="K3" s="284"/>
    </row>
    <row r="4" spans="1:11" x14ac:dyDescent="0.25">
      <c r="A4" s="45" t="s">
        <v>0</v>
      </c>
      <c r="B4" s="61" t="s">
        <v>16</v>
      </c>
      <c r="C4" s="47" t="s">
        <v>19</v>
      </c>
      <c r="D4" s="48" t="s">
        <v>20</v>
      </c>
      <c r="E4" s="49" t="s">
        <v>21</v>
      </c>
      <c r="F4" s="55" t="s">
        <v>22</v>
      </c>
      <c r="G4" s="56" t="s">
        <v>23</v>
      </c>
      <c r="H4" s="55" t="s">
        <v>24</v>
      </c>
      <c r="I4" s="55" t="s">
        <v>25</v>
      </c>
      <c r="J4" s="55" t="s">
        <v>26</v>
      </c>
      <c r="K4" s="45" t="s">
        <v>27</v>
      </c>
    </row>
    <row r="5" spans="1:11" x14ac:dyDescent="0.25">
      <c r="A5" s="45">
        <v>1</v>
      </c>
      <c r="B5" s="62"/>
      <c r="C5" s="51" t="s">
        <v>15</v>
      </c>
      <c r="D5" s="51"/>
      <c r="E5" s="52"/>
      <c r="F5" s="57"/>
      <c r="G5" s="58"/>
      <c r="H5" s="57"/>
      <c r="I5" s="57"/>
      <c r="J5" s="57"/>
      <c r="K5" s="53"/>
    </row>
    <row r="6" spans="1:11" ht="30" x14ac:dyDescent="0.25">
      <c r="A6" s="4" t="s">
        <v>1</v>
      </c>
      <c r="B6" s="59" t="s">
        <v>51</v>
      </c>
      <c r="C6" s="2" t="s">
        <v>17</v>
      </c>
      <c r="D6" s="4" t="s">
        <v>30</v>
      </c>
      <c r="E6" s="4">
        <v>1</v>
      </c>
      <c r="F6" s="4"/>
      <c r="G6" s="10">
        <v>4</v>
      </c>
      <c r="H6" s="4">
        <v>2</v>
      </c>
      <c r="I6" s="4">
        <f>G6*H6</f>
        <v>8</v>
      </c>
      <c r="J6" s="4"/>
      <c r="K6" s="4">
        <f>I6</f>
        <v>8</v>
      </c>
    </row>
    <row r="7" spans="1:11" x14ac:dyDescent="0.25">
      <c r="A7" s="4"/>
      <c r="B7" s="59"/>
      <c r="C7" s="2"/>
      <c r="D7" s="4"/>
      <c r="E7" s="4"/>
      <c r="F7" s="4"/>
      <c r="G7" s="10"/>
      <c r="H7" s="4"/>
      <c r="I7" s="4"/>
      <c r="J7" s="4"/>
      <c r="K7" s="4"/>
    </row>
    <row r="8" spans="1:11" x14ac:dyDescent="0.25">
      <c r="A8" s="4"/>
      <c r="B8" s="59"/>
      <c r="C8" s="2"/>
      <c r="D8" s="4"/>
      <c r="E8" s="4"/>
      <c r="F8" s="4"/>
      <c r="G8" s="10"/>
      <c r="H8" s="4"/>
      <c r="I8" s="4"/>
      <c r="J8" s="4"/>
      <c r="K8" s="4"/>
    </row>
    <row r="9" spans="1:11" ht="50.25" customHeight="1" x14ac:dyDescent="0.25">
      <c r="A9" s="4" t="s">
        <v>2</v>
      </c>
      <c r="B9" s="59" t="s">
        <v>52</v>
      </c>
      <c r="C9" s="6" t="s">
        <v>28</v>
      </c>
      <c r="D9" s="4" t="s">
        <v>29</v>
      </c>
      <c r="E9" s="4">
        <v>6</v>
      </c>
      <c r="F9" s="4"/>
      <c r="G9" s="10"/>
      <c r="H9" s="4"/>
      <c r="I9" s="4"/>
      <c r="J9" s="4"/>
      <c r="K9" s="4">
        <f>E9</f>
        <v>6</v>
      </c>
    </row>
    <row r="10" spans="1:11" ht="18.75" customHeight="1" x14ac:dyDescent="0.25">
      <c r="A10" s="4"/>
      <c r="B10" s="59"/>
      <c r="C10" s="6"/>
      <c r="D10" s="4"/>
      <c r="E10" s="4"/>
      <c r="F10" s="4"/>
      <c r="G10" s="10"/>
      <c r="H10" s="4"/>
      <c r="I10" s="4"/>
      <c r="J10" s="4"/>
      <c r="K10" s="4"/>
    </row>
    <row r="11" spans="1:11" ht="45" x14ac:dyDescent="0.25">
      <c r="A11" s="4" t="s">
        <v>3</v>
      </c>
      <c r="B11" s="59" t="s">
        <v>53</v>
      </c>
      <c r="C11" s="7" t="s">
        <v>32</v>
      </c>
      <c r="D11" s="4" t="s">
        <v>29</v>
      </c>
      <c r="E11" s="4">
        <v>6</v>
      </c>
      <c r="F11" s="4"/>
      <c r="G11" s="10"/>
      <c r="H11" s="4"/>
      <c r="I11" s="4"/>
      <c r="J11" s="4"/>
      <c r="K11" s="4">
        <f>E11</f>
        <v>6</v>
      </c>
    </row>
    <row r="12" spans="1:11" x14ac:dyDescent="0.25">
      <c r="A12" s="4"/>
      <c r="B12" s="59"/>
      <c r="C12" s="7"/>
      <c r="D12" s="4"/>
      <c r="E12" s="4"/>
      <c r="F12" s="4"/>
      <c r="G12" s="10"/>
      <c r="H12" s="4"/>
      <c r="I12" s="4"/>
      <c r="J12" s="4"/>
      <c r="K12" s="4"/>
    </row>
    <row r="13" spans="1:11" x14ac:dyDescent="0.25">
      <c r="A13" s="4"/>
      <c r="B13" s="59"/>
      <c r="C13" s="7"/>
      <c r="D13" s="4"/>
      <c r="E13" s="4"/>
      <c r="F13" s="4"/>
      <c r="G13" s="10"/>
      <c r="H13" s="4"/>
      <c r="I13" s="4"/>
      <c r="J13" s="4"/>
      <c r="K13" s="4"/>
    </row>
    <row r="14" spans="1:11" ht="30" x14ac:dyDescent="0.25">
      <c r="A14" s="4" t="s">
        <v>4</v>
      </c>
      <c r="B14" s="59" t="s">
        <v>54</v>
      </c>
      <c r="C14" s="7" t="s">
        <v>33</v>
      </c>
      <c r="D14" s="4" t="s">
        <v>29</v>
      </c>
      <c r="E14" s="4">
        <v>6</v>
      </c>
      <c r="F14" s="4"/>
      <c r="G14" s="10"/>
      <c r="H14" s="4"/>
      <c r="I14" s="4"/>
      <c r="J14" s="4"/>
      <c r="K14" s="4">
        <f>E14</f>
        <v>6</v>
      </c>
    </row>
    <row r="15" spans="1:11" x14ac:dyDescent="0.25">
      <c r="A15" s="4"/>
      <c r="B15" s="59"/>
      <c r="C15" s="7"/>
      <c r="D15" s="4"/>
      <c r="E15" s="4"/>
      <c r="F15" s="4"/>
      <c r="G15" s="10"/>
      <c r="H15" s="4"/>
      <c r="I15" s="4"/>
      <c r="J15" s="4"/>
      <c r="K15" s="4"/>
    </row>
    <row r="16" spans="1:11" x14ac:dyDescent="0.25">
      <c r="A16" s="4"/>
      <c r="B16" s="59"/>
      <c r="C16" s="7"/>
      <c r="D16" s="4"/>
      <c r="E16" s="4"/>
      <c r="F16" s="4"/>
      <c r="G16" s="10"/>
      <c r="H16" s="4"/>
      <c r="I16" s="4"/>
      <c r="J16" s="4"/>
      <c r="K16" s="4"/>
    </row>
    <row r="17" spans="1:11" ht="60" x14ac:dyDescent="0.25">
      <c r="A17" s="4" t="s">
        <v>31</v>
      </c>
      <c r="B17" s="59" t="s">
        <v>55</v>
      </c>
      <c r="C17" s="7" t="s">
        <v>34</v>
      </c>
      <c r="D17" s="4" t="s">
        <v>35</v>
      </c>
      <c r="E17" s="4">
        <v>3</v>
      </c>
      <c r="F17" s="4"/>
      <c r="G17" s="10"/>
      <c r="H17" s="4"/>
      <c r="I17" s="4"/>
      <c r="J17" s="4"/>
      <c r="K17" s="4">
        <f>E17</f>
        <v>3</v>
      </c>
    </row>
    <row r="18" spans="1:11" x14ac:dyDescent="0.25">
      <c r="A18" s="4"/>
      <c r="B18" s="59"/>
      <c r="C18" s="7"/>
      <c r="D18" s="4"/>
      <c r="E18" s="4"/>
      <c r="F18" s="4"/>
      <c r="G18" s="10"/>
      <c r="H18" s="4"/>
      <c r="I18" s="4"/>
      <c r="J18" s="4"/>
      <c r="K18" s="4"/>
    </row>
    <row r="19" spans="1:11" x14ac:dyDescent="0.25">
      <c r="A19" s="4"/>
      <c r="B19" s="59"/>
      <c r="C19" s="7"/>
      <c r="D19" s="4"/>
      <c r="E19" s="4"/>
      <c r="F19" s="4"/>
      <c r="G19" s="10"/>
      <c r="H19" s="4"/>
      <c r="I19" s="4"/>
      <c r="J19" s="4"/>
      <c r="K19" s="4"/>
    </row>
    <row r="20" spans="1:11" ht="30" x14ac:dyDescent="0.25">
      <c r="A20" s="4" t="s">
        <v>57</v>
      </c>
      <c r="B20" s="59" t="s">
        <v>58</v>
      </c>
      <c r="C20" s="7" t="s">
        <v>56</v>
      </c>
      <c r="D20" s="4" t="s">
        <v>59</v>
      </c>
      <c r="E20" s="4">
        <v>1</v>
      </c>
      <c r="F20" s="4"/>
      <c r="G20" s="10"/>
      <c r="H20" s="4"/>
      <c r="I20" s="4"/>
      <c r="J20" s="4"/>
      <c r="K20" s="4">
        <f>E20</f>
        <v>1</v>
      </c>
    </row>
    <row r="21" spans="1:11" x14ac:dyDescent="0.25">
      <c r="A21" s="4"/>
      <c r="B21" s="59"/>
      <c r="C21" s="7"/>
      <c r="D21" s="4"/>
      <c r="E21" s="4"/>
      <c r="F21" s="4"/>
      <c r="G21" s="10"/>
      <c r="H21" s="4"/>
      <c r="I21" s="4"/>
      <c r="J21" s="4"/>
      <c r="K21" s="4"/>
    </row>
    <row r="22" spans="1:11" x14ac:dyDescent="0.25">
      <c r="A22" s="4"/>
      <c r="B22" s="59"/>
      <c r="C22" s="7"/>
      <c r="D22" s="4"/>
      <c r="E22" s="4"/>
      <c r="F22" s="4"/>
      <c r="G22" s="10"/>
      <c r="H22" s="4"/>
      <c r="I22" s="4"/>
      <c r="J22" s="4"/>
      <c r="K22" s="4"/>
    </row>
    <row r="23" spans="1:11" x14ac:dyDescent="0.25">
      <c r="A23" s="45">
        <v>2</v>
      </c>
      <c r="B23" s="62"/>
      <c r="C23" s="51" t="s">
        <v>36</v>
      </c>
      <c r="D23" s="51"/>
      <c r="E23" s="52"/>
      <c r="F23" s="57"/>
      <c r="G23" s="58"/>
      <c r="H23" s="57"/>
      <c r="I23" s="57"/>
      <c r="J23" s="57"/>
      <c r="K23" s="53"/>
    </row>
    <row r="24" spans="1:11" ht="30" x14ac:dyDescent="0.25">
      <c r="A24" s="8" t="s">
        <v>5</v>
      </c>
      <c r="B24" s="60" t="s">
        <v>131</v>
      </c>
      <c r="C24" t="s">
        <v>130</v>
      </c>
      <c r="D24" s="8" t="s">
        <v>47</v>
      </c>
      <c r="E24" s="19"/>
      <c r="F24" s="22"/>
      <c r="G24" s="22"/>
      <c r="H24" s="19"/>
      <c r="I24" s="19"/>
      <c r="J24" s="19"/>
      <c r="K24" s="16">
        <f>J26</f>
        <v>4.3199999999999994</v>
      </c>
    </row>
    <row r="25" spans="1:11" x14ac:dyDescent="0.25">
      <c r="A25" s="8"/>
      <c r="B25" s="63"/>
      <c r="D25" s="8"/>
      <c r="E25" s="20"/>
      <c r="F25" s="23"/>
      <c r="G25" s="23"/>
      <c r="H25" s="20"/>
      <c r="I25" s="20"/>
      <c r="J25" s="20"/>
      <c r="K25" s="16"/>
    </row>
    <row r="26" spans="1:11" x14ac:dyDescent="0.25">
      <c r="A26" s="8"/>
      <c r="B26" s="63"/>
      <c r="C26" t="s">
        <v>191</v>
      </c>
      <c r="D26" s="8"/>
      <c r="E26" s="20"/>
      <c r="F26" s="23">
        <v>0.15</v>
      </c>
      <c r="G26" s="23">
        <v>12</v>
      </c>
      <c r="H26" s="20">
        <v>2.4</v>
      </c>
      <c r="J26" s="20">
        <f>G26*H26*F26</f>
        <v>4.3199999999999994</v>
      </c>
      <c r="K26" s="16"/>
    </row>
    <row r="27" spans="1:11" ht="30" x14ac:dyDescent="0.25">
      <c r="A27" s="11" t="s">
        <v>6</v>
      </c>
      <c r="B27" s="60" t="s">
        <v>133</v>
      </c>
      <c r="C27" s="12" t="s">
        <v>132</v>
      </c>
      <c r="D27" s="11" t="s">
        <v>47</v>
      </c>
      <c r="E27" s="19"/>
      <c r="F27" s="22"/>
      <c r="G27" s="22"/>
      <c r="H27" s="19"/>
      <c r="I27" s="19"/>
      <c r="J27" s="19"/>
      <c r="K27" s="15">
        <f>J29</f>
        <v>1.7999999999999998</v>
      </c>
    </row>
    <row r="28" spans="1:11" x14ac:dyDescent="0.25">
      <c r="A28" s="8"/>
      <c r="B28" s="63"/>
      <c r="C28" s="16"/>
      <c r="D28" s="8"/>
      <c r="E28" s="20"/>
      <c r="F28" s="23"/>
      <c r="G28" s="23"/>
      <c r="H28" s="20"/>
      <c r="I28" s="20"/>
      <c r="J28" s="20"/>
      <c r="K28" s="16"/>
    </row>
    <row r="29" spans="1:11" x14ac:dyDescent="0.25">
      <c r="A29" s="14"/>
      <c r="B29" s="64"/>
      <c r="C29" s="17" t="s">
        <v>192</v>
      </c>
      <c r="D29" s="14"/>
      <c r="E29" s="21"/>
      <c r="F29" s="24">
        <v>0.15</v>
      </c>
      <c r="G29" s="24">
        <v>12</v>
      </c>
      <c r="H29" s="21">
        <v>0.3</v>
      </c>
      <c r="J29" s="21">
        <f>F29*G29</f>
        <v>1.7999999999999998</v>
      </c>
      <c r="K29" s="17"/>
    </row>
    <row r="30" spans="1:11" ht="45" x14ac:dyDescent="0.25">
      <c r="A30" s="14" t="s">
        <v>7</v>
      </c>
      <c r="B30" s="60" t="s">
        <v>60</v>
      </c>
      <c r="C30" s="185" t="s">
        <v>46</v>
      </c>
      <c r="D30" s="14" t="s">
        <v>47</v>
      </c>
      <c r="E30" s="21"/>
      <c r="F30" s="24"/>
      <c r="G30" s="24"/>
      <c r="H30" s="21"/>
      <c r="I30" s="21"/>
      <c r="J30" s="21"/>
      <c r="K30" s="17">
        <f>SUM(J31:J32)</f>
        <v>6.1199999999999992</v>
      </c>
    </row>
    <row r="31" spans="1:11" x14ac:dyDescent="0.25">
      <c r="A31" s="14"/>
      <c r="B31" s="60"/>
      <c r="C31" s="185"/>
      <c r="D31" s="14"/>
      <c r="E31" s="21"/>
      <c r="F31" s="24"/>
      <c r="G31" s="24"/>
      <c r="H31" s="21"/>
      <c r="I31" s="21"/>
      <c r="J31" s="21">
        <f>J26</f>
        <v>4.3199999999999994</v>
      </c>
      <c r="K31" s="17"/>
    </row>
    <row r="32" spans="1:11" x14ac:dyDescent="0.25">
      <c r="A32" s="14"/>
      <c r="B32" s="60"/>
      <c r="C32" t="s">
        <v>130</v>
      </c>
      <c r="D32" s="14"/>
      <c r="E32" s="21"/>
      <c r="F32" s="24"/>
      <c r="G32" s="24"/>
      <c r="H32" s="21"/>
      <c r="I32" s="21"/>
      <c r="J32" s="21">
        <f>J29</f>
        <v>1.7999999999999998</v>
      </c>
      <c r="K32" s="17"/>
    </row>
    <row r="33" spans="1:11" x14ac:dyDescent="0.25">
      <c r="A33" s="14"/>
      <c r="B33" s="60"/>
      <c r="C33" s="12" t="s">
        <v>132</v>
      </c>
      <c r="D33" s="14"/>
      <c r="E33" s="21"/>
      <c r="F33" s="24"/>
      <c r="G33" s="24"/>
      <c r="H33" s="21"/>
      <c r="I33" s="21"/>
      <c r="J33" s="21"/>
      <c r="K33" s="17"/>
    </row>
    <row r="34" spans="1:11" x14ac:dyDescent="0.25">
      <c r="A34" s="45">
        <v>3</v>
      </c>
      <c r="B34" s="62"/>
      <c r="C34" s="51" t="s">
        <v>136</v>
      </c>
      <c r="D34" s="51"/>
      <c r="E34" s="52"/>
      <c r="F34" s="57"/>
      <c r="G34" s="58"/>
      <c r="H34" s="57"/>
      <c r="I34" s="57"/>
      <c r="J34" s="57"/>
      <c r="K34" s="53"/>
    </row>
    <row r="35" spans="1:11" ht="30" x14ac:dyDescent="0.25">
      <c r="A35" s="11" t="s">
        <v>37</v>
      </c>
      <c r="B35" s="29" t="s">
        <v>141</v>
      </c>
      <c r="C35" s="26" t="s">
        <v>134</v>
      </c>
      <c r="D35" s="19" t="s">
        <v>47</v>
      </c>
      <c r="E35" s="19"/>
      <c r="F35" s="27"/>
      <c r="G35" s="22"/>
      <c r="H35" s="19"/>
      <c r="I35" s="15"/>
      <c r="J35" s="19"/>
      <c r="K35" s="19">
        <f>SUM(J37:J41)</f>
        <v>8.3739000000000008</v>
      </c>
    </row>
    <row r="36" spans="1:11" x14ac:dyDescent="0.25">
      <c r="A36" s="11"/>
      <c r="B36" s="29"/>
      <c r="C36" s="26"/>
      <c r="D36" s="19"/>
      <c r="E36" s="19"/>
      <c r="F36" s="27"/>
      <c r="G36" s="22"/>
      <c r="H36" s="19"/>
      <c r="I36" s="15"/>
      <c r="J36" s="19"/>
      <c r="K36" s="19"/>
    </row>
    <row r="37" spans="1:11" x14ac:dyDescent="0.25">
      <c r="A37" s="187"/>
      <c r="B37" s="59"/>
      <c r="C37" s="7" t="s">
        <v>193</v>
      </c>
      <c r="D37" s="4"/>
      <c r="E37" s="4">
        <v>10</v>
      </c>
      <c r="F37" s="10">
        <v>0.8</v>
      </c>
      <c r="G37" s="10">
        <v>0.8</v>
      </c>
      <c r="H37" s="4">
        <v>1.2</v>
      </c>
      <c r="I37" s="4"/>
      <c r="J37" s="4">
        <f>F37*G37*H37*E37</f>
        <v>7.6800000000000015</v>
      </c>
      <c r="K37" s="4"/>
    </row>
    <row r="38" spans="1:11" x14ac:dyDescent="0.25">
      <c r="A38" s="187"/>
      <c r="B38" s="59"/>
      <c r="C38" s="7" t="s">
        <v>199</v>
      </c>
      <c r="D38" s="4"/>
      <c r="E38" s="4"/>
      <c r="F38" s="10">
        <v>0.15</v>
      </c>
      <c r="G38" s="10">
        <v>7</v>
      </c>
      <c r="H38" s="4">
        <v>0.3</v>
      </c>
      <c r="I38" s="4"/>
      <c r="J38" s="4">
        <f>F38*G38*H38</f>
        <v>0.315</v>
      </c>
      <c r="K38" s="4"/>
    </row>
    <row r="39" spans="1:11" x14ac:dyDescent="0.25">
      <c r="A39" s="187"/>
      <c r="B39" s="59"/>
      <c r="C39" s="7" t="s">
        <v>200</v>
      </c>
      <c r="D39" s="4"/>
      <c r="E39" s="4"/>
      <c r="F39" s="10">
        <v>0.15</v>
      </c>
      <c r="G39" s="10">
        <v>2.82</v>
      </c>
      <c r="H39" s="4">
        <v>0.3</v>
      </c>
      <c r="I39" s="4"/>
      <c r="J39" s="4">
        <f t="shared" ref="J39:J41" si="0">F39*G39*H39</f>
        <v>0.12689999999999999</v>
      </c>
      <c r="K39" s="4"/>
    </row>
    <row r="40" spans="1:11" x14ac:dyDescent="0.25">
      <c r="A40" s="187"/>
      <c r="B40" s="59"/>
      <c r="C40" s="7" t="s">
        <v>201</v>
      </c>
      <c r="D40" s="4"/>
      <c r="E40" s="4"/>
      <c r="F40" s="10">
        <v>0.15</v>
      </c>
      <c r="G40" s="10">
        <v>2.82</v>
      </c>
      <c r="H40" s="4">
        <v>0.3</v>
      </c>
      <c r="I40" s="4"/>
      <c r="J40" s="4">
        <f t="shared" si="0"/>
        <v>0.12689999999999999</v>
      </c>
      <c r="K40" s="4"/>
    </row>
    <row r="41" spans="1:11" x14ac:dyDescent="0.25">
      <c r="A41" s="187"/>
      <c r="B41" s="59"/>
      <c r="C41" s="7" t="s">
        <v>202</v>
      </c>
      <c r="D41" s="4"/>
      <c r="E41" s="4"/>
      <c r="F41" s="10">
        <v>0.15</v>
      </c>
      <c r="G41" s="10">
        <v>2.78</v>
      </c>
      <c r="H41" s="4">
        <v>0.3</v>
      </c>
      <c r="I41" s="4"/>
      <c r="J41" s="4">
        <f t="shared" si="0"/>
        <v>0.12509999999999999</v>
      </c>
      <c r="K41" s="4"/>
    </row>
    <row r="42" spans="1:11" x14ac:dyDescent="0.25">
      <c r="A42" s="187"/>
      <c r="B42" s="59"/>
      <c r="C42" s="7"/>
      <c r="D42" s="4"/>
      <c r="E42" s="4"/>
      <c r="F42" s="10"/>
      <c r="G42" s="10"/>
      <c r="H42" s="4"/>
      <c r="I42" s="4"/>
      <c r="J42" s="4"/>
      <c r="K42" s="4"/>
    </row>
    <row r="43" spans="1:11" ht="45" x14ac:dyDescent="0.25">
      <c r="A43" s="19" t="s">
        <v>39</v>
      </c>
      <c r="B43" s="30" t="s">
        <v>139</v>
      </c>
      <c r="C43" s="28" t="s">
        <v>140</v>
      </c>
      <c r="D43" s="4" t="s">
        <v>47</v>
      </c>
      <c r="E43" s="4"/>
      <c r="F43" s="10"/>
      <c r="G43" s="10"/>
      <c r="H43" s="4"/>
      <c r="I43" s="4"/>
      <c r="J43" s="4"/>
      <c r="K43" s="4">
        <f>J45</f>
        <v>86.387200000000007</v>
      </c>
    </row>
    <row r="44" spans="1:11" x14ac:dyDescent="0.25">
      <c r="A44" s="187"/>
      <c r="B44" s="59"/>
      <c r="C44" s="7"/>
      <c r="D44" s="4"/>
      <c r="E44" s="4"/>
      <c r="F44" s="10"/>
      <c r="G44" s="10"/>
      <c r="H44" s="4"/>
      <c r="I44" s="4"/>
      <c r="J44" s="4"/>
      <c r="K44" s="4"/>
    </row>
    <row r="45" spans="1:11" x14ac:dyDescent="0.25">
      <c r="A45" s="187"/>
      <c r="B45" s="189"/>
      <c r="C45" s="4" t="s">
        <v>194</v>
      </c>
      <c r="D45" s="4"/>
      <c r="E45" s="10"/>
      <c r="F45" s="10"/>
      <c r="G45" s="4"/>
      <c r="H45" s="4">
        <v>0.8</v>
      </c>
      <c r="I45">
        <f>((3.88+7)/2)*19.85</f>
        <v>107.98399999999999</v>
      </c>
      <c r="J45">
        <f>H45*I45</f>
        <v>86.387200000000007</v>
      </c>
      <c r="K45" s="4"/>
    </row>
    <row r="46" spans="1:11" x14ac:dyDescent="0.25">
      <c r="A46" s="187"/>
      <c r="B46" s="59"/>
      <c r="C46" s="7"/>
      <c r="D46" s="4"/>
      <c r="E46" s="4"/>
      <c r="F46" s="10"/>
      <c r="G46" s="10"/>
      <c r="H46" s="4"/>
      <c r="I46" s="4"/>
      <c r="J46" s="4"/>
      <c r="K46" s="4"/>
    </row>
    <row r="47" spans="1:11" ht="45" x14ac:dyDescent="0.25">
      <c r="A47" s="4" t="s">
        <v>39</v>
      </c>
      <c r="B47" s="188" t="s">
        <v>139</v>
      </c>
      <c r="C47" s="189" t="s">
        <v>140</v>
      </c>
      <c r="D47" s="4" t="s">
        <v>47</v>
      </c>
      <c r="E47" s="4"/>
      <c r="F47" s="10"/>
      <c r="G47" s="10"/>
      <c r="H47" s="4"/>
      <c r="I47" s="4"/>
      <c r="J47" s="4"/>
      <c r="K47" s="4">
        <f>J49</f>
        <v>21.596800000000002</v>
      </c>
    </row>
    <row r="48" spans="1:11" x14ac:dyDescent="0.25">
      <c r="A48" s="4"/>
      <c r="B48" s="188"/>
      <c r="C48" s="189"/>
      <c r="D48" s="4"/>
      <c r="E48" s="4"/>
      <c r="F48" s="10"/>
      <c r="G48" s="10"/>
      <c r="H48" s="4"/>
      <c r="I48" s="4"/>
      <c r="J48" s="4"/>
      <c r="K48" s="4"/>
    </row>
    <row r="49" spans="1:11" x14ac:dyDescent="0.25">
      <c r="A49" s="4"/>
      <c r="B49" s="188"/>
      <c r="C49" s="189" t="s">
        <v>194</v>
      </c>
      <c r="D49" s="4"/>
      <c r="E49" s="4"/>
      <c r="F49" s="10"/>
      <c r="G49" s="10"/>
      <c r="H49" s="4">
        <v>0.2</v>
      </c>
      <c r="I49" s="4">
        <f>((3.88+7)/2)*19.85</f>
        <v>107.98399999999999</v>
      </c>
      <c r="J49">
        <f>H49*I49</f>
        <v>21.596800000000002</v>
      </c>
      <c r="K49" s="4"/>
    </row>
    <row r="50" spans="1:11" x14ac:dyDescent="0.25">
      <c r="A50" s="4" t="s">
        <v>213</v>
      </c>
      <c r="B50" s="59" t="s">
        <v>138</v>
      </c>
      <c r="C50" s="4" t="s">
        <v>137</v>
      </c>
      <c r="D50" s="4"/>
      <c r="E50" s="4"/>
      <c r="F50" s="4"/>
      <c r="G50" s="10"/>
      <c r="H50" s="4"/>
      <c r="I50" s="4"/>
      <c r="J50" s="4"/>
      <c r="K50" s="4">
        <f>J53-(J54+J55)</f>
        <v>6.3939000000000004</v>
      </c>
    </row>
    <row r="51" spans="1:11" x14ac:dyDescent="0.25">
      <c r="A51" s="4"/>
      <c r="B51" s="59"/>
      <c r="C51" s="4"/>
      <c r="D51" s="4"/>
      <c r="E51" s="4"/>
      <c r="F51" s="4"/>
      <c r="G51" s="10"/>
      <c r="H51" s="4"/>
      <c r="I51" s="4"/>
      <c r="K51" s="4" t="s">
        <v>203</v>
      </c>
    </row>
    <row r="52" spans="1:11" x14ac:dyDescent="0.25">
      <c r="A52" s="4"/>
      <c r="B52" s="59"/>
      <c r="C52" s="4" t="s">
        <v>195</v>
      </c>
      <c r="D52" s="4"/>
      <c r="E52" s="4"/>
      <c r="F52" s="4"/>
      <c r="G52" s="10"/>
      <c r="H52" s="4"/>
      <c r="I52" s="4"/>
      <c r="K52" s="4"/>
    </row>
    <row r="53" spans="1:11" x14ac:dyDescent="0.25">
      <c r="A53" s="4"/>
      <c r="B53" s="59"/>
      <c r="C53" s="4" t="s">
        <v>196</v>
      </c>
      <c r="D53" s="4"/>
      <c r="E53" s="4"/>
      <c r="F53" s="4"/>
      <c r="G53" s="10"/>
      <c r="H53" s="4"/>
      <c r="I53" s="4"/>
      <c r="J53" s="4">
        <f>K35</f>
        <v>8.3739000000000008</v>
      </c>
      <c r="K53" s="4"/>
    </row>
    <row r="54" spans="1:11" x14ac:dyDescent="0.25">
      <c r="A54" s="4"/>
      <c r="B54" s="59"/>
      <c r="C54" s="4" t="s">
        <v>197</v>
      </c>
      <c r="D54" s="4"/>
      <c r="E54" s="4">
        <v>10</v>
      </c>
      <c r="F54" s="4">
        <v>0.8</v>
      </c>
      <c r="G54" s="10">
        <v>0.8</v>
      </c>
      <c r="H54" s="4">
        <v>0.25</v>
      </c>
      <c r="I54" s="4"/>
      <c r="J54" s="4">
        <f>E54*F54*G54*H54</f>
        <v>1.6</v>
      </c>
      <c r="K54" s="4"/>
    </row>
    <row r="55" spans="1:11" x14ac:dyDescent="0.25">
      <c r="A55" s="4"/>
      <c r="B55" s="59"/>
      <c r="C55" s="4" t="s">
        <v>198</v>
      </c>
      <c r="D55" s="4"/>
      <c r="E55" s="4">
        <v>10</v>
      </c>
      <c r="F55" s="4">
        <v>0.2</v>
      </c>
      <c r="G55" s="10">
        <v>0.2</v>
      </c>
      <c r="H55" s="4">
        <v>0.95</v>
      </c>
      <c r="I55" s="4"/>
      <c r="J55" s="4">
        <f>E55*F55*G55*H55</f>
        <v>0.38</v>
      </c>
      <c r="K55" s="4"/>
    </row>
    <row r="56" spans="1:11" x14ac:dyDescent="0.25">
      <c r="A56" s="4"/>
      <c r="B56" s="59"/>
      <c r="C56" s="4"/>
      <c r="D56" s="4"/>
      <c r="E56" s="4"/>
      <c r="F56" s="4"/>
      <c r="G56" s="10"/>
      <c r="H56" s="4"/>
      <c r="I56" s="4"/>
      <c r="J56" s="4"/>
      <c r="K56" s="10">
        <f>SUM(G50:G56)</f>
        <v>1</v>
      </c>
    </row>
    <row r="57" spans="1:11" x14ac:dyDescent="0.25">
      <c r="A57" s="45">
        <v>4</v>
      </c>
      <c r="B57" s="62"/>
      <c r="C57" s="51" t="s">
        <v>142</v>
      </c>
      <c r="D57" s="51"/>
      <c r="E57" s="52"/>
      <c r="F57" s="57"/>
      <c r="G57" s="58"/>
      <c r="H57" s="57"/>
      <c r="I57" s="57"/>
      <c r="J57" s="57"/>
      <c r="K57" s="53"/>
    </row>
    <row r="58" spans="1:11" ht="45" x14ac:dyDescent="0.25">
      <c r="A58" s="4" t="s">
        <v>41</v>
      </c>
      <c r="B58" s="186" t="s">
        <v>143</v>
      </c>
      <c r="C58" s="7" t="s">
        <v>144</v>
      </c>
      <c r="D58" s="4" t="s">
        <v>29</v>
      </c>
      <c r="E58" s="4"/>
      <c r="F58" s="4"/>
      <c r="G58" s="10"/>
      <c r="H58" s="4"/>
      <c r="I58" s="4"/>
      <c r="J58" s="4"/>
      <c r="K58" s="10">
        <f>G59</f>
        <v>10</v>
      </c>
    </row>
    <row r="59" spans="1:11" x14ac:dyDescent="0.25">
      <c r="A59" s="4"/>
      <c r="B59" s="186"/>
      <c r="C59" s="7"/>
      <c r="D59" s="4"/>
      <c r="E59" s="4"/>
      <c r="F59" s="4"/>
      <c r="G59" s="10">
        <v>10</v>
      </c>
      <c r="H59" s="4"/>
      <c r="I59" s="4"/>
      <c r="J59" s="4"/>
      <c r="K59" s="4"/>
    </row>
    <row r="60" spans="1:11" x14ac:dyDescent="0.25">
      <c r="A60" s="4"/>
      <c r="B60" s="186"/>
      <c r="C60" s="7"/>
      <c r="D60" s="4"/>
      <c r="E60" s="4"/>
      <c r="F60" s="4"/>
      <c r="G60" s="10"/>
      <c r="H60" s="4"/>
      <c r="I60" s="4"/>
      <c r="J60" s="4"/>
      <c r="K60" s="4"/>
    </row>
    <row r="61" spans="1:11" x14ac:dyDescent="0.25">
      <c r="A61" s="45">
        <v>5</v>
      </c>
      <c r="B61" s="62"/>
      <c r="C61" s="51" t="s">
        <v>145</v>
      </c>
      <c r="D61" s="51"/>
      <c r="E61" s="52"/>
      <c r="F61" s="57"/>
      <c r="G61" s="58"/>
      <c r="H61" s="57"/>
      <c r="I61" s="57"/>
      <c r="J61" s="57"/>
      <c r="K61" s="53"/>
    </row>
    <row r="62" spans="1:11" ht="60" x14ac:dyDescent="0.25">
      <c r="A62" s="4" t="s">
        <v>42</v>
      </c>
      <c r="B62" s="5" t="s">
        <v>146</v>
      </c>
      <c r="C62" s="7" t="s">
        <v>147</v>
      </c>
      <c r="D62" s="4"/>
      <c r="E62" s="4">
        <v>0</v>
      </c>
      <c r="F62" s="4"/>
      <c r="G62" s="10"/>
      <c r="H62" s="4"/>
      <c r="I62" s="4"/>
      <c r="J62" s="4"/>
      <c r="K62" s="4">
        <f>SUM(I64:I67)</f>
        <v>38.58</v>
      </c>
    </row>
    <row r="63" spans="1:11" x14ac:dyDescent="0.25">
      <c r="A63" s="4"/>
      <c r="B63" s="5"/>
      <c r="C63" s="7"/>
      <c r="D63" s="4"/>
      <c r="E63" s="4"/>
      <c r="F63" s="4"/>
      <c r="G63" s="10"/>
      <c r="H63" s="4"/>
      <c r="I63" s="4"/>
      <c r="J63" s="4"/>
      <c r="K63" s="4"/>
    </row>
    <row r="64" spans="1:11" x14ac:dyDescent="0.25">
      <c r="A64" s="4"/>
      <c r="B64" s="5"/>
      <c r="C64" s="7" t="s">
        <v>180</v>
      </c>
      <c r="D64" s="4"/>
      <c r="E64" s="4"/>
      <c r="F64" s="4"/>
      <c r="G64" s="10">
        <f>4.16+4.32+1.88+4.2+4.42</f>
        <v>18.979999999999997</v>
      </c>
      <c r="H64" s="10">
        <v>1</v>
      </c>
      <c r="I64" s="4">
        <f>G64*H64</f>
        <v>18.979999999999997</v>
      </c>
      <c r="J64" s="4"/>
      <c r="K64" s="4"/>
    </row>
    <row r="65" spans="1:11" x14ac:dyDescent="0.25">
      <c r="A65" s="4"/>
      <c r="B65" s="5"/>
      <c r="C65" s="7" t="s">
        <v>181</v>
      </c>
      <c r="D65" s="4"/>
      <c r="E65" s="4"/>
      <c r="F65" s="4"/>
      <c r="G65" s="10">
        <v>7</v>
      </c>
      <c r="H65" s="4">
        <v>1</v>
      </c>
      <c r="I65" s="4">
        <f t="shared" ref="I65:I67" si="1">G65*H65</f>
        <v>7</v>
      </c>
      <c r="J65" s="4"/>
      <c r="K65" s="4"/>
    </row>
    <row r="66" spans="1:11" x14ac:dyDescent="0.25">
      <c r="A66" s="4"/>
      <c r="B66" s="5"/>
      <c r="C66" s="7" t="s">
        <v>182</v>
      </c>
      <c r="D66" s="4"/>
      <c r="E66" s="4"/>
      <c r="F66" s="4"/>
      <c r="G66" s="10">
        <v>2.78</v>
      </c>
      <c r="H66" s="4">
        <v>1</v>
      </c>
      <c r="I66" s="4">
        <f t="shared" si="1"/>
        <v>2.78</v>
      </c>
      <c r="J66" s="4"/>
      <c r="K66" s="4"/>
    </row>
    <row r="67" spans="1:11" x14ac:dyDescent="0.25">
      <c r="A67" s="4"/>
      <c r="B67" s="5"/>
      <c r="C67" s="7" t="s">
        <v>371</v>
      </c>
      <c r="D67" s="4"/>
      <c r="E67" s="4"/>
      <c r="F67" s="4"/>
      <c r="G67" s="10">
        <v>9.82</v>
      </c>
      <c r="H67" s="4">
        <v>1</v>
      </c>
      <c r="I67" s="4">
        <f t="shared" si="1"/>
        <v>9.82</v>
      </c>
      <c r="J67" s="4"/>
      <c r="K67" s="4"/>
    </row>
    <row r="68" spans="1:11" ht="60" x14ac:dyDescent="0.25">
      <c r="A68" s="4" t="s">
        <v>167</v>
      </c>
      <c r="B68" s="5" t="s">
        <v>148</v>
      </c>
      <c r="C68" s="7" t="s">
        <v>149</v>
      </c>
      <c r="D68" s="4"/>
      <c r="E68" s="4"/>
      <c r="F68" s="4"/>
      <c r="G68" s="10"/>
      <c r="H68" s="4"/>
      <c r="I68" s="4"/>
      <c r="J68" s="4"/>
      <c r="K68" s="4">
        <f>SUM(I70:I74)</f>
        <v>23.230000000000004</v>
      </c>
    </row>
    <row r="69" spans="1:11" x14ac:dyDescent="0.25">
      <c r="A69" s="4"/>
      <c r="B69" s="5"/>
      <c r="C69" s="7"/>
      <c r="D69" s="4"/>
      <c r="E69" s="4"/>
      <c r="F69" s="4"/>
      <c r="G69" s="10"/>
      <c r="H69" s="4"/>
      <c r="I69" s="4"/>
      <c r="J69" s="4"/>
      <c r="K69" s="4"/>
    </row>
    <row r="70" spans="1:11" x14ac:dyDescent="0.25">
      <c r="A70" s="4"/>
      <c r="B70" s="5"/>
      <c r="C70" s="7" t="s">
        <v>176</v>
      </c>
      <c r="D70" s="4"/>
      <c r="E70" s="4"/>
      <c r="F70" s="4"/>
      <c r="G70" s="10"/>
      <c r="H70" s="4"/>
      <c r="I70" s="4">
        <v>6.36</v>
      </c>
      <c r="J70" s="4"/>
      <c r="K70" s="4"/>
    </row>
    <row r="71" spans="1:11" x14ac:dyDescent="0.25">
      <c r="A71" s="4"/>
      <c r="B71" s="5"/>
      <c r="C71" s="7" t="s">
        <v>177</v>
      </c>
      <c r="D71" s="4"/>
      <c r="E71" s="4"/>
      <c r="F71" s="4"/>
      <c r="G71" s="10"/>
      <c r="H71" s="4"/>
      <c r="I71" s="4">
        <v>6.6</v>
      </c>
      <c r="J71" s="4"/>
      <c r="K71" s="4"/>
    </row>
    <row r="72" spans="1:11" x14ac:dyDescent="0.25">
      <c r="A72" s="4"/>
      <c r="B72" s="5"/>
      <c r="C72" s="7" t="s">
        <v>178</v>
      </c>
      <c r="D72" s="4"/>
      <c r="E72" s="4"/>
      <c r="F72" s="4"/>
      <c r="G72" s="10"/>
      <c r="H72" s="4"/>
      <c r="I72" s="4">
        <v>6.42</v>
      </c>
      <c r="J72" s="4"/>
      <c r="K72" s="4"/>
    </row>
    <row r="73" spans="1:11" x14ac:dyDescent="0.25">
      <c r="A73" s="4"/>
      <c r="B73" s="5"/>
      <c r="C73" s="7" t="s">
        <v>179</v>
      </c>
      <c r="D73" s="4"/>
      <c r="E73" s="4"/>
      <c r="F73" s="4"/>
      <c r="G73" s="10"/>
      <c r="H73" s="4"/>
      <c r="I73" s="4">
        <v>2.16</v>
      </c>
      <c r="J73" s="4"/>
      <c r="K73" s="4"/>
    </row>
    <row r="74" spans="1:11" x14ac:dyDescent="0.25">
      <c r="A74" s="4"/>
      <c r="B74" s="5"/>
      <c r="C74" s="7"/>
      <c r="D74" s="4"/>
      <c r="E74" s="4"/>
      <c r="F74" s="4"/>
      <c r="G74" s="10"/>
      <c r="H74" s="4"/>
      <c r="I74" s="4">
        <v>1.69</v>
      </c>
      <c r="J74" s="4"/>
      <c r="K74" s="4"/>
    </row>
    <row r="75" spans="1:11" x14ac:dyDescent="0.25">
      <c r="A75" s="4"/>
      <c r="B75" s="5"/>
      <c r="C75" s="7"/>
      <c r="D75" s="4"/>
      <c r="E75" s="4"/>
      <c r="F75" s="4"/>
      <c r="G75" s="10"/>
      <c r="H75" s="4"/>
      <c r="I75" s="4"/>
      <c r="J75" s="4"/>
      <c r="K75" s="4"/>
    </row>
    <row r="76" spans="1:11" ht="45" x14ac:dyDescent="0.25">
      <c r="A76" s="4" t="s">
        <v>168</v>
      </c>
      <c r="B76" s="5" t="s">
        <v>150</v>
      </c>
      <c r="C76" s="7" t="s">
        <v>151</v>
      </c>
      <c r="D76" s="4"/>
      <c r="E76" s="4"/>
      <c r="F76" s="4"/>
      <c r="G76" s="10"/>
      <c r="H76" s="4"/>
      <c r="I76" s="4"/>
      <c r="J76" s="4"/>
      <c r="K76" s="4">
        <f>2.38+1.02+0.48+0.87+0.34+0.15+0.1+0.3+J78</f>
        <v>7.09</v>
      </c>
    </row>
    <row r="77" spans="1:11" x14ac:dyDescent="0.25">
      <c r="A77" s="4"/>
      <c r="B77" s="5"/>
      <c r="C77" s="7" t="s">
        <v>183</v>
      </c>
      <c r="D77" s="4"/>
      <c r="E77" s="4"/>
      <c r="F77" s="4"/>
      <c r="G77" s="10"/>
      <c r="H77" s="4"/>
      <c r="I77" s="4"/>
      <c r="J77" s="4">
        <f>2.38+1.02+0.48+0.87+0.34+0.15+0.1+0.3</f>
        <v>5.64</v>
      </c>
    </row>
    <row r="78" spans="1:11" x14ac:dyDescent="0.25">
      <c r="A78" s="4"/>
      <c r="B78" s="5"/>
      <c r="C78" s="7" t="s">
        <v>372</v>
      </c>
      <c r="D78" s="4"/>
      <c r="E78" s="4"/>
      <c r="F78" s="4"/>
      <c r="G78" s="10"/>
      <c r="H78" s="4"/>
      <c r="I78" s="4"/>
      <c r="J78" s="4">
        <v>1.45</v>
      </c>
      <c r="K78" s="4"/>
    </row>
    <row r="79" spans="1:11" ht="30" x14ac:dyDescent="0.25">
      <c r="A79" s="4" t="s">
        <v>169</v>
      </c>
      <c r="B79" s="5" t="s">
        <v>152</v>
      </c>
      <c r="C79" s="7" t="s">
        <v>153</v>
      </c>
      <c r="D79" s="4"/>
      <c r="E79" s="4"/>
      <c r="F79" s="4"/>
      <c r="G79" s="10"/>
      <c r="H79" s="4"/>
      <c r="I79" s="4"/>
      <c r="J79" s="4"/>
      <c r="K79" s="4">
        <f>SUM(I81:I84)</f>
        <v>76.44</v>
      </c>
    </row>
    <row r="80" spans="1:11" x14ac:dyDescent="0.25">
      <c r="A80" s="4"/>
      <c r="B80" s="5"/>
      <c r="C80" s="7"/>
      <c r="D80" s="4"/>
      <c r="E80" s="4"/>
      <c r="F80" s="4"/>
      <c r="G80" s="10"/>
      <c r="H80" s="4"/>
      <c r="I80" s="4"/>
      <c r="J80" s="4"/>
      <c r="K80" s="4"/>
    </row>
    <row r="81" spans="1:11" x14ac:dyDescent="0.25">
      <c r="A81" s="4"/>
      <c r="B81" s="5"/>
      <c r="C81" s="7" t="s">
        <v>176</v>
      </c>
      <c r="D81" s="4"/>
      <c r="E81" s="4"/>
      <c r="F81" s="4"/>
      <c r="G81" s="10"/>
      <c r="H81" s="4"/>
      <c r="I81" s="4">
        <v>15.28</v>
      </c>
      <c r="J81" s="4"/>
      <c r="K81" s="4"/>
    </row>
    <row r="82" spans="1:11" x14ac:dyDescent="0.25">
      <c r="A82" s="4"/>
      <c r="B82" s="5"/>
      <c r="C82" s="7" t="s">
        <v>177</v>
      </c>
      <c r="D82" s="4"/>
      <c r="E82" s="4"/>
      <c r="F82" s="4"/>
      <c r="G82" s="10"/>
      <c r="H82" s="4"/>
      <c r="I82" s="4">
        <v>42</v>
      </c>
      <c r="J82" s="4"/>
      <c r="K82" s="4"/>
    </row>
    <row r="83" spans="1:11" x14ac:dyDescent="0.25">
      <c r="A83" s="4"/>
      <c r="B83" s="5"/>
      <c r="C83" s="7" t="s">
        <v>178</v>
      </c>
      <c r="D83" s="4"/>
      <c r="E83" s="4"/>
      <c r="F83" s="4"/>
      <c r="G83" s="10"/>
      <c r="H83" s="4"/>
      <c r="I83" s="4">
        <v>13.6</v>
      </c>
      <c r="J83" s="4"/>
      <c r="K83" s="4"/>
    </row>
    <row r="84" spans="1:11" x14ac:dyDescent="0.25">
      <c r="A84" s="4"/>
      <c r="B84" s="5"/>
      <c r="C84" s="7" t="s">
        <v>179</v>
      </c>
      <c r="D84" s="4"/>
      <c r="E84" s="4"/>
      <c r="F84" s="4"/>
      <c r="G84" s="10"/>
      <c r="H84" s="4"/>
      <c r="I84" s="4">
        <v>5.56</v>
      </c>
      <c r="J84" s="4"/>
      <c r="K84" s="4"/>
    </row>
    <row r="85" spans="1:11" x14ac:dyDescent="0.25">
      <c r="A85" s="4"/>
      <c r="B85" s="5"/>
      <c r="C85" s="7" t="s">
        <v>373</v>
      </c>
      <c r="D85" s="4"/>
      <c r="E85" s="4"/>
      <c r="F85" s="4"/>
      <c r="G85" s="10">
        <v>10</v>
      </c>
      <c r="H85" s="4">
        <v>1</v>
      </c>
      <c r="I85" s="4">
        <f>G85*H85</f>
        <v>10</v>
      </c>
      <c r="J85" s="4"/>
      <c r="K85" s="4"/>
    </row>
    <row r="86" spans="1:11" ht="45" x14ac:dyDescent="0.25">
      <c r="A86" s="4" t="s">
        <v>170</v>
      </c>
      <c r="B86" s="5" t="s">
        <v>154</v>
      </c>
      <c r="C86" s="7" t="s">
        <v>155</v>
      </c>
      <c r="D86" s="4"/>
      <c r="E86" s="4"/>
      <c r="F86" s="4"/>
      <c r="G86" s="10"/>
      <c r="H86" s="4"/>
      <c r="I86" s="4"/>
      <c r="J86" s="4"/>
      <c r="K86" s="4">
        <f>SUM(I88:I91)</f>
        <v>76.44</v>
      </c>
    </row>
    <row r="87" spans="1:11" x14ac:dyDescent="0.25">
      <c r="A87" s="4"/>
      <c r="B87" s="5"/>
      <c r="C87" s="7"/>
      <c r="D87" s="4"/>
      <c r="E87" s="4"/>
      <c r="F87" s="4"/>
      <c r="G87" s="10"/>
      <c r="H87" s="4"/>
      <c r="I87" s="4"/>
      <c r="J87" s="4"/>
      <c r="K87" s="4"/>
    </row>
    <row r="88" spans="1:11" x14ac:dyDescent="0.25">
      <c r="A88" s="4"/>
      <c r="B88" s="5"/>
      <c r="C88" s="7" t="s">
        <v>176</v>
      </c>
      <c r="D88" s="4"/>
      <c r="E88" s="4"/>
      <c r="F88" s="4"/>
      <c r="G88" s="10"/>
      <c r="H88" s="4"/>
      <c r="I88" s="4">
        <v>15.28</v>
      </c>
      <c r="J88" s="4"/>
      <c r="K88" s="4"/>
    </row>
    <row r="89" spans="1:11" x14ac:dyDescent="0.25">
      <c r="A89" s="4"/>
      <c r="B89" s="5"/>
      <c r="C89" s="7" t="s">
        <v>177</v>
      </c>
      <c r="D89" s="4"/>
      <c r="E89" s="4"/>
      <c r="F89" s="4"/>
      <c r="G89" s="10"/>
      <c r="H89" s="4"/>
      <c r="I89" s="4">
        <v>42</v>
      </c>
      <c r="J89" s="4"/>
      <c r="K89" s="4"/>
    </row>
    <row r="90" spans="1:11" x14ac:dyDescent="0.25">
      <c r="A90" s="4"/>
      <c r="B90" s="5"/>
      <c r="C90" s="7" t="s">
        <v>178</v>
      </c>
      <c r="D90" s="4"/>
      <c r="E90" s="4"/>
      <c r="F90" s="4"/>
      <c r="G90" s="10"/>
      <c r="H90" s="4"/>
      <c r="I90" s="4">
        <v>13.6</v>
      </c>
      <c r="J90" s="4"/>
      <c r="K90" s="4"/>
    </row>
    <row r="91" spans="1:11" x14ac:dyDescent="0.25">
      <c r="A91" s="4"/>
      <c r="B91" s="5"/>
      <c r="C91" s="7" t="s">
        <v>179</v>
      </c>
      <c r="D91" s="4"/>
      <c r="E91" s="4"/>
      <c r="F91" s="4"/>
      <c r="G91" s="10"/>
      <c r="H91" s="4"/>
      <c r="I91" s="4">
        <v>5.56</v>
      </c>
      <c r="J91" s="4"/>
      <c r="K91" s="4"/>
    </row>
    <row r="92" spans="1:11" x14ac:dyDescent="0.25">
      <c r="A92" s="4"/>
      <c r="B92" s="5"/>
      <c r="C92" s="7"/>
      <c r="D92" s="4"/>
      <c r="E92" s="4"/>
      <c r="F92" s="4"/>
      <c r="G92" s="10">
        <v>10</v>
      </c>
      <c r="H92" s="4">
        <v>1</v>
      </c>
      <c r="I92" s="4">
        <f>G92*H92</f>
        <v>10</v>
      </c>
      <c r="J92" s="4"/>
      <c r="K92" s="4"/>
    </row>
    <row r="93" spans="1:11" ht="75" x14ac:dyDescent="0.25">
      <c r="A93" s="4" t="s">
        <v>171</v>
      </c>
      <c r="B93" s="5" t="s">
        <v>156</v>
      </c>
      <c r="C93" s="7" t="s">
        <v>157</v>
      </c>
      <c r="D93" s="4"/>
      <c r="E93" s="4"/>
      <c r="F93" s="4"/>
      <c r="G93" s="10"/>
      <c r="H93" s="4"/>
      <c r="I93" s="4"/>
      <c r="J93" s="4"/>
      <c r="K93" s="4">
        <f>((2.78+1.48)/2)*7</f>
        <v>14.91</v>
      </c>
    </row>
    <row r="94" spans="1:11" x14ac:dyDescent="0.25">
      <c r="A94" s="4"/>
      <c r="B94" s="5"/>
      <c r="C94" s="7"/>
      <c r="D94" s="4"/>
      <c r="E94" s="4"/>
      <c r="F94" s="4"/>
      <c r="G94" s="10"/>
      <c r="H94" s="4"/>
      <c r="I94" s="4"/>
      <c r="J94" s="4"/>
      <c r="K94" s="4"/>
    </row>
    <row r="95" spans="1:11" x14ac:dyDescent="0.25">
      <c r="A95" s="4"/>
      <c r="B95" s="5"/>
      <c r="C95" s="7" t="s">
        <v>184</v>
      </c>
      <c r="D95" s="4"/>
      <c r="E95" s="4"/>
      <c r="F95" s="4"/>
      <c r="G95" s="10"/>
      <c r="H95" s="4"/>
      <c r="I95" s="4">
        <f>((2.78+1.48)/2)*7</f>
        <v>14.91</v>
      </c>
      <c r="J95" s="4"/>
      <c r="K95" s="4"/>
    </row>
    <row r="96" spans="1:11" ht="30" x14ac:dyDescent="0.25">
      <c r="A96" s="4" t="s">
        <v>172</v>
      </c>
      <c r="B96" s="5" t="s">
        <v>158</v>
      </c>
      <c r="C96" s="7" t="s">
        <v>159</v>
      </c>
      <c r="D96" s="4"/>
      <c r="E96" s="4"/>
      <c r="F96" s="4"/>
      <c r="G96" s="10"/>
      <c r="H96" s="4"/>
      <c r="I96" s="4"/>
      <c r="J96" s="4"/>
      <c r="K96" s="4">
        <f>E98</f>
        <v>83.2</v>
      </c>
    </row>
    <row r="97" spans="1:11" x14ac:dyDescent="0.25">
      <c r="A97" s="4"/>
      <c r="B97" s="5"/>
      <c r="C97" s="7" t="s">
        <v>185</v>
      </c>
      <c r="D97" s="4"/>
      <c r="E97" s="4"/>
      <c r="F97" s="4"/>
      <c r="G97" s="10"/>
      <c r="H97" s="4"/>
      <c r="I97" s="4"/>
      <c r="J97" s="4"/>
      <c r="K97" s="4"/>
    </row>
    <row r="98" spans="1:11" x14ac:dyDescent="0.25">
      <c r="A98" s="4"/>
      <c r="B98" s="5"/>
      <c r="C98" s="7" t="s">
        <v>376</v>
      </c>
      <c r="D98" s="4"/>
      <c r="E98" s="4">
        <v>83.2</v>
      </c>
      <c r="F98" s="4"/>
      <c r="G98" s="10"/>
      <c r="H98" s="4"/>
      <c r="I98" s="4"/>
      <c r="J98" s="4"/>
      <c r="K98" s="4"/>
    </row>
    <row r="99" spans="1:11" ht="30" x14ac:dyDescent="0.25">
      <c r="A99" s="4" t="s">
        <v>173</v>
      </c>
      <c r="B99" s="5" t="s">
        <v>161</v>
      </c>
      <c r="C99" s="7" t="s">
        <v>162</v>
      </c>
      <c r="D99" s="4"/>
      <c r="E99" s="4"/>
      <c r="F99" s="4"/>
      <c r="G99" s="10"/>
      <c r="H99" s="4"/>
      <c r="I99" s="4"/>
      <c r="J99" s="4"/>
      <c r="K99" s="4">
        <f>SUM(E100:E107)</f>
        <v>431.85</v>
      </c>
    </row>
    <row r="100" spans="1:11" x14ac:dyDescent="0.25">
      <c r="A100" s="4"/>
      <c r="B100" s="5"/>
      <c r="C100" s="7"/>
      <c r="D100" s="4"/>
      <c r="E100" s="4"/>
      <c r="F100" s="4"/>
      <c r="G100" s="10"/>
      <c r="H100" s="4"/>
      <c r="I100" s="4"/>
      <c r="J100" s="4"/>
      <c r="K100" s="4"/>
    </row>
    <row r="101" spans="1:11" x14ac:dyDescent="0.25">
      <c r="A101" s="4"/>
      <c r="B101" s="5"/>
      <c r="C101" s="7" t="s">
        <v>186</v>
      </c>
      <c r="D101" s="4"/>
      <c r="E101" s="4"/>
      <c r="F101" s="4"/>
      <c r="G101" s="10"/>
      <c r="H101" s="4"/>
      <c r="I101" s="4"/>
      <c r="J101" s="4"/>
      <c r="K101" s="4"/>
    </row>
    <row r="102" spans="1:11" x14ac:dyDescent="0.25">
      <c r="A102" s="4"/>
      <c r="B102" s="5"/>
      <c r="C102" s="7" t="s">
        <v>377</v>
      </c>
      <c r="D102" s="4"/>
      <c r="E102" s="4">
        <v>62.78</v>
      </c>
      <c r="F102" s="4"/>
      <c r="G102" s="10"/>
      <c r="H102" s="4"/>
      <c r="I102" s="4"/>
      <c r="J102" s="4"/>
      <c r="K102" s="4"/>
    </row>
    <row r="103" spans="1:11" x14ac:dyDescent="0.25">
      <c r="A103" s="4"/>
      <c r="B103" s="5"/>
      <c r="C103" s="7" t="s">
        <v>187</v>
      </c>
      <c r="D103" s="4"/>
      <c r="F103" s="4"/>
      <c r="G103" s="10"/>
      <c r="H103" s="4"/>
      <c r="I103" s="4"/>
      <c r="J103" s="4"/>
      <c r="K103" s="4"/>
    </row>
    <row r="104" spans="1:11" x14ac:dyDescent="0.25">
      <c r="A104" s="4"/>
      <c r="B104" s="5"/>
      <c r="C104" s="7" t="s">
        <v>375</v>
      </c>
      <c r="D104" s="4"/>
      <c r="E104" s="4">
        <v>66.36</v>
      </c>
      <c r="F104" s="4"/>
      <c r="G104" s="10"/>
      <c r="H104" s="4"/>
      <c r="I104" s="4"/>
      <c r="J104" s="4"/>
      <c r="K104" s="4"/>
    </row>
    <row r="105" spans="1:11" x14ac:dyDescent="0.25">
      <c r="A105" s="4"/>
      <c r="B105" s="5"/>
      <c r="C105" s="7" t="s">
        <v>188</v>
      </c>
      <c r="D105" s="4"/>
      <c r="E105" s="4"/>
      <c r="F105" s="4"/>
      <c r="G105" s="10"/>
      <c r="H105" s="4"/>
      <c r="I105" s="4"/>
      <c r="J105" s="4"/>
      <c r="K105" s="4"/>
    </row>
    <row r="106" spans="1:11" x14ac:dyDescent="0.25">
      <c r="A106" s="4"/>
      <c r="B106" s="5"/>
      <c r="C106" s="7" t="s">
        <v>374</v>
      </c>
      <c r="D106" s="4"/>
      <c r="E106" s="4">
        <v>182.46</v>
      </c>
      <c r="F106" s="4"/>
      <c r="G106" s="10"/>
      <c r="H106" s="4"/>
      <c r="I106" s="4"/>
      <c r="J106" s="4"/>
      <c r="K106" s="4"/>
    </row>
    <row r="107" spans="1:11" x14ac:dyDescent="0.25">
      <c r="A107" s="4"/>
      <c r="B107" s="5"/>
      <c r="C107" s="7" t="s">
        <v>378</v>
      </c>
      <c r="D107" s="4"/>
      <c r="E107" s="4">
        <v>120.25</v>
      </c>
      <c r="F107" s="4"/>
      <c r="G107" s="10"/>
      <c r="H107" s="4"/>
      <c r="I107" s="4"/>
      <c r="J107" s="4"/>
      <c r="K107" s="4"/>
    </row>
    <row r="108" spans="1:11" x14ac:dyDescent="0.25">
      <c r="A108" s="4" t="s">
        <v>174</v>
      </c>
      <c r="B108" s="5" t="s">
        <v>163</v>
      </c>
      <c r="C108" s="7" t="s">
        <v>164</v>
      </c>
      <c r="D108" s="4"/>
      <c r="E108" s="4"/>
      <c r="F108" s="4"/>
      <c r="G108" s="10"/>
      <c r="H108" s="4"/>
      <c r="I108" s="4"/>
      <c r="J108" s="4"/>
      <c r="K108" s="4">
        <f>SUM(I110:I114)</f>
        <v>37.76</v>
      </c>
    </row>
    <row r="109" spans="1:11" x14ac:dyDescent="0.25">
      <c r="A109" s="4"/>
      <c r="B109" s="5"/>
      <c r="C109" s="7"/>
      <c r="D109" s="4"/>
      <c r="E109" s="4"/>
      <c r="F109" s="4"/>
      <c r="G109" s="10"/>
      <c r="H109" s="4"/>
      <c r="I109" s="4"/>
      <c r="J109" s="4"/>
      <c r="K109" s="4"/>
    </row>
    <row r="110" spans="1:11" x14ac:dyDescent="0.25">
      <c r="A110" s="4"/>
      <c r="B110" s="5"/>
      <c r="C110" s="7" t="s">
        <v>180</v>
      </c>
      <c r="D110" s="4"/>
      <c r="E110" s="4"/>
      <c r="F110" s="4"/>
      <c r="G110" s="10">
        <f>4.16+4.32+1.88+4.2+4.42</f>
        <v>18.979999999999997</v>
      </c>
      <c r="H110" s="10">
        <v>1</v>
      </c>
      <c r="I110" s="4">
        <f>G110*H110</f>
        <v>18.979999999999997</v>
      </c>
      <c r="J110" s="4"/>
      <c r="K110" s="4"/>
    </row>
    <row r="111" spans="1:11" x14ac:dyDescent="0.25">
      <c r="A111" s="4"/>
      <c r="B111" s="5"/>
      <c r="C111" s="7" t="s">
        <v>181</v>
      </c>
      <c r="D111" s="4"/>
      <c r="E111" s="4"/>
      <c r="F111" s="4"/>
      <c r="G111" s="10">
        <v>7</v>
      </c>
      <c r="H111" s="4">
        <v>1</v>
      </c>
      <c r="I111" s="4">
        <f t="shared" ref="I111:I112" si="2">G111*H111</f>
        <v>7</v>
      </c>
      <c r="J111" s="4"/>
      <c r="K111" s="4"/>
    </row>
    <row r="112" spans="1:11" x14ac:dyDescent="0.25">
      <c r="A112" s="4"/>
      <c r="B112" s="5"/>
      <c r="C112" s="7" t="s">
        <v>182</v>
      </c>
      <c r="D112" s="4"/>
      <c r="E112" s="4"/>
      <c r="F112" s="4"/>
      <c r="G112" s="10">
        <v>2.78</v>
      </c>
      <c r="H112" s="4">
        <v>1</v>
      </c>
      <c r="I112" s="4">
        <f t="shared" si="2"/>
        <v>2.78</v>
      </c>
      <c r="J112" s="4"/>
      <c r="K112" s="4"/>
    </row>
    <row r="113" spans="1:11" x14ac:dyDescent="0.25">
      <c r="A113" s="4"/>
      <c r="B113" s="5"/>
      <c r="C113" s="7" t="s">
        <v>380</v>
      </c>
      <c r="D113" s="4"/>
      <c r="E113" s="4"/>
      <c r="F113" s="4">
        <v>0.15</v>
      </c>
      <c r="G113" s="10">
        <v>20</v>
      </c>
      <c r="H113" s="4">
        <v>0.3</v>
      </c>
      <c r="I113" s="4">
        <f>(F113+H113)*G113</f>
        <v>9</v>
      </c>
      <c r="J113" s="4"/>
      <c r="K113" s="4"/>
    </row>
    <row r="114" spans="1:11" x14ac:dyDescent="0.25">
      <c r="A114" s="4"/>
      <c r="B114" s="5"/>
      <c r="C114" s="7"/>
      <c r="D114" s="4"/>
      <c r="E114" s="4"/>
      <c r="F114" s="4"/>
      <c r="G114" s="10"/>
      <c r="H114" s="4"/>
      <c r="I114" s="4"/>
      <c r="J114" s="4"/>
      <c r="K114" s="4"/>
    </row>
    <row r="115" spans="1:11" x14ac:dyDescent="0.25">
      <c r="A115" s="45">
        <v>6</v>
      </c>
      <c r="B115" s="62"/>
      <c r="C115" s="51" t="s">
        <v>209</v>
      </c>
      <c r="D115" s="51"/>
      <c r="E115" s="52"/>
      <c r="F115" s="57"/>
      <c r="G115" s="58"/>
      <c r="H115" s="57"/>
      <c r="I115" s="57"/>
      <c r="J115" s="57"/>
      <c r="K115" s="53"/>
    </row>
    <row r="116" spans="1:11" x14ac:dyDescent="0.25">
      <c r="A116" s="4" t="s">
        <v>210</v>
      </c>
      <c r="B116" s="59" t="s">
        <v>165</v>
      </c>
      <c r="C116" s="4" t="s">
        <v>166</v>
      </c>
      <c r="D116" s="4"/>
      <c r="E116" s="4"/>
      <c r="F116" s="4"/>
      <c r="G116" s="10"/>
      <c r="H116" s="4"/>
      <c r="I116" s="4"/>
      <c r="J116" s="4"/>
      <c r="K116" s="4">
        <f>SUM(I118:I119)</f>
        <v>7.5600000000000005</v>
      </c>
    </row>
    <row r="117" spans="1:11" x14ac:dyDescent="0.25">
      <c r="A117" s="4"/>
      <c r="B117" s="59"/>
      <c r="C117" s="4"/>
      <c r="D117" s="4"/>
      <c r="E117" s="4"/>
      <c r="F117" s="4"/>
      <c r="G117" s="10"/>
      <c r="H117" s="4"/>
      <c r="I117" s="4"/>
      <c r="J117" s="4"/>
      <c r="K117" s="4"/>
    </row>
    <row r="118" spans="1:11" x14ac:dyDescent="0.25">
      <c r="A118" s="4"/>
      <c r="B118" s="59"/>
      <c r="C118" s="4" t="s">
        <v>189</v>
      </c>
      <c r="D118" s="4"/>
      <c r="E118" s="4"/>
      <c r="F118" s="4">
        <v>1.8</v>
      </c>
      <c r="G118" s="10"/>
      <c r="H118" s="4">
        <v>2.1</v>
      </c>
      <c r="I118" s="4">
        <f>F118*H118</f>
        <v>3.7800000000000002</v>
      </c>
      <c r="J118" s="4"/>
      <c r="K118" s="4"/>
    </row>
    <row r="119" spans="1:11" x14ac:dyDescent="0.25">
      <c r="A119" s="4"/>
      <c r="B119" s="59"/>
      <c r="C119" s="4" t="s">
        <v>190</v>
      </c>
      <c r="D119" s="4"/>
      <c r="E119" s="4"/>
      <c r="F119" s="4">
        <v>1.8</v>
      </c>
      <c r="G119" s="10"/>
      <c r="H119" s="4">
        <v>2.1</v>
      </c>
      <c r="I119" s="4">
        <f>F119*H119</f>
        <v>3.7800000000000002</v>
      </c>
      <c r="J119" s="4"/>
      <c r="K119" s="4"/>
    </row>
    <row r="120" spans="1:11" x14ac:dyDescent="0.25">
      <c r="A120" s="4"/>
      <c r="B120" s="59"/>
      <c r="C120" s="4"/>
      <c r="D120" s="4"/>
      <c r="E120" s="4"/>
      <c r="F120" s="4"/>
      <c r="G120" s="10"/>
      <c r="H120" s="4"/>
      <c r="I120" s="4"/>
      <c r="J120" s="4"/>
      <c r="K120" s="4"/>
    </row>
    <row r="121" spans="1:11" x14ac:dyDescent="0.25">
      <c r="A121" s="4" t="s">
        <v>211</v>
      </c>
      <c r="B121" s="59" t="s">
        <v>165</v>
      </c>
      <c r="C121" s="4" t="s">
        <v>166</v>
      </c>
      <c r="D121" s="4"/>
      <c r="E121" s="4"/>
      <c r="F121" s="4"/>
      <c r="G121" s="10"/>
      <c r="H121" s="4"/>
      <c r="I121" s="4"/>
      <c r="J121" s="4"/>
      <c r="K121" s="4">
        <f>SUM(I122:I123)</f>
        <v>15.120000000000001</v>
      </c>
    </row>
    <row r="122" spans="1:11" x14ac:dyDescent="0.25">
      <c r="A122" s="4"/>
      <c r="B122" s="59"/>
      <c r="C122" s="4"/>
      <c r="D122" s="4"/>
      <c r="E122" s="4">
        <v>2</v>
      </c>
      <c r="F122" s="4">
        <v>1.8</v>
      </c>
      <c r="G122" s="10"/>
      <c r="H122" s="4">
        <v>2.1</v>
      </c>
      <c r="I122" s="4">
        <f>F122*H122*E122</f>
        <v>7.5600000000000005</v>
      </c>
      <c r="J122" s="4"/>
      <c r="K122" s="4"/>
    </row>
    <row r="123" spans="1:11" x14ac:dyDescent="0.25">
      <c r="A123" s="4"/>
      <c r="B123" s="59"/>
      <c r="C123" s="4"/>
      <c r="D123" s="4"/>
      <c r="E123" s="4">
        <v>2</v>
      </c>
      <c r="F123" s="4">
        <v>1.8</v>
      </c>
      <c r="G123" s="10"/>
      <c r="H123" s="4">
        <v>2.1</v>
      </c>
      <c r="I123" s="4">
        <f>F123*H123*E123</f>
        <v>7.5600000000000005</v>
      </c>
      <c r="J123" s="4"/>
      <c r="K123" s="4"/>
    </row>
    <row r="124" spans="1:11" x14ac:dyDescent="0.25">
      <c r="A124" s="4"/>
      <c r="B124" s="59"/>
      <c r="C124" s="4"/>
      <c r="D124" s="4"/>
      <c r="E124" s="4"/>
      <c r="F124" s="4"/>
      <c r="G124" s="10"/>
      <c r="H124" s="4"/>
      <c r="I124" s="4"/>
      <c r="J124" s="4"/>
      <c r="K124" s="4"/>
    </row>
    <row r="125" spans="1:11" ht="45" x14ac:dyDescent="0.25">
      <c r="A125" s="4" t="s">
        <v>214</v>
      </c>
      <c r="B125" s="5" t="s">
        <v>205</v>
      </c>
      <c r="C125" s="7" t="s">
        <v>204</v>
      </c>
      <c r="D125" s="4" t="s">
        <v>206</v>
      </c>
      <c r="E125" s="4"/>
      <c r="F125" s="4"/>
      <c r="G125" s="10"/>
      <c r="H125" s="4"/>
      <c r="I125" s="4"/>
      <c r="J125" s="4"/>
      <c r="K125" s="4">
        <f>SUM(I127:I131)</f>
        <v>86.259999999999991</v>
      </c>
    </row>
    <row r="126" spans="1:11" x14ac:dyDescent="0.25">
      <c r="A126" s="4"/>
      <c r="B126" s="59"/>
      <c r="C126" s="4"/>
      <c r="D126" s="4"/>
      <c r="E126" s="4"/>
      <c r="F126" s="4"/>
      <c r="G126" s="10"/>
      <c r="H126" s="4"/>
      <c r="I126" s="4"/>
      <c r="J126" s="4"/>
      <c r="K126" s="4"/>
    </row>
    <row r="127" spans="1:11" x14ac:dyDescent="0.25">
      <c r="A127" s="4"/>
      <c r="B127" s="59"/>
      <c r="C127" s="7" t="s">
        <v>176</v>
      </c>
      <c r="D127" s="4"/>
      <c r="E127" s="4"/>
      <c r="F127" s="4"/>
      <c r="G127" s="10"/>
      <c r="H127" s="4"/>
      <c r="I127" s="4">
        <v>15.28</v>
      </c>
      <c r="J127" s="4"/>
      <c r="K127" s="4"/>
    </row>
    <row r="128" spans="1:11" x14ac:dyDescent="0.25">
      <c r="A128" s="4"/>
      <c r="B128" s="59"/>
      <c r="C128" s="7" t="s">
        <v>177</v>
      </c>
      <c r="D128" s="4"/>
      <c r="E128" s="4"/>
      <c r="F128" s="4"/>
      <c r="G128" s="10"/>
      <c r="H128" s="4"/>
      <c r="I128" s="4">
        <v>42</v>
      </c>
      <c r="J128" s="4"/>
      <c r="K128" s="4"/>
    </row>
    <row r="129" spans="1:11" x14ac:dyDescent="0.25">
      <c r="A129" s="4"/>
      <c r="B129" s="59"/>
      <c r="C129" s="7" t="s">
        <v>178</v>
      </c>
      <c r="D129" s="4"/>
      <c r="E129" s="4"/>
      <c r="F129" s="4"/>
      <c r="G129" s="10"/>
      <c r="H129" s="4"/>
      <c r="I129" s="4">
        <v>13.6</v>
      </c>
      <c r="J129" s="4"/>
      <c r="K129" s="4"/>
    </row>
    <row r="130" spans="1:11" x14ac:dyDescent="0.25">
      <c r="A130" s="4"/>
      <c r="B130" s="59"/>
      <c r="C130" s="7" t="s">
        <v>179</v>
      </c>
      <c r="D130" s="4"/>
      <c r="E130" s="4"/>
      <c r="F130" s="4"/>
      <c r="G130" s="10"/>
      <c r="H130" s="4"/>
      <c r="I130" s="4">
        <v>5.56</v>
      </c>
      <c r="J130" s="4"/>
      <c r="K130" s="4"/>
    </row>
    <row r="131" spans="1:11" x14ac:dyDescent="0.25">
      <c r="A131" s="4"/>
      <c r="B131" s="59"/>
      <c r="C131" s="7" t="s">
        <v>373</v>
      </c>
      <c r="D131" s="4"/>
      <c r="E131" s="4"/>
      <c r="F131" s="4"/>
      <c r="G131" s="10">
        <v>9.82</v>
      </c>
      <c r="H131" s="4">
        <v>1</v>
      </c>
      <c r="I131" s="4">
        <f>G131*H131</f>
        <v>9.82</v>
      </c>
      <c r="J131" s="4"/>
      <c r="K131" s="4"/>
    </row>
    <row r="132" spans="1:11" ht="30" x14ac:dyDescent="0.25">
      <c r="A132" s="4" t="s">
        <v>215</v>
      </c>
      <c r="B132" s="5" t="s">
        <v>216</v>
      </c>
      <c r="C132" s="7" t="s">
        <v>217</v>
      </c>
      <c r="D132" s="4" t="s">
        <v>29</v>
      </c>
      <c r="E132" s="4"/>
      <c r="F132" s="4"/>
      <c r="G132" s="10"/>
      <c r="H132" s="4"/>
      <c r="I132" s="4"/>
      <c r="J132" s="4"/>
      <c r="K132" s="4"/>
    </row>
    <row r="133" spans="1:11" x14ac:dyDescent="0.25">
      <c r="A133" s="4"/>
      <c r="B133" s="59"/>
      <c r="C133" s="4"/>
      <c r="D133" s="4"/>
      <c r="E133" s="4"/>
      <c r="F133" s="4"/>
      <c r="G133" s="10">
        <v>10</v>
      </c>
      <c r="H133" s="4"/>
      <c r="I133" s="4"/>
      <c r="J133" s="4"/>
      <c r="K133" s="10">
        <f>G133</f>
        <v>10</v>
      </c>
    </row>
    <row r="134" spans="1:11" x14ac:dyDescent="0.25">
      <c r="A134" s="4"/>
      <c r="B134" s="59"/>
      <c r="C134" s="4"/>
      <c r="D134" s="4"/>
      <c r="E134" s="4"/>
      <c r="F134" s="4"/>
      <c r="G134" s="10"/>
      <c r="H134" s="4"/>
      <c r="I134" s="4"/>
      <c r="J134" s="4"/>
      <c r="K134" s="4"/>
    </row>
    <row r="135" spans="1:11" x14ac:dyDescent="0.25">
      <c r="A135" s="4"/>
      <c r="B135" s="59"/>
      <c r="C135" s="4"/>
      <c r="D135" s="4"/>
      <c r="E135" s="4"/>
      <c r="F135" s="4"/>
      <c r="G135" s="10"/>
      <c r="H135" s="4"/>
      <c r="I135" s="4"/>
      <c r="J135" s="4"/>
      <c r="K135" s="4"/>
    </row>
    <row r="136" spans="1:11" ht="30" x14ac:dyDescent="0.25">
      <c r="A136" s="4" t="s">
        <v>365</v>
      </c>
      <c r="B136" s="5" t="s">
        <v>218</v>
      </c>
      <c r="C136" s="7" t="s">
        <v>219</v>
      </c>
      <c r="D136" s="4" t="s">
        <v>29</v>
      </c>
      <c r="E136" s="4"/>
      <c r="F136" s="4"/>
      <c r="G136" s="10"/>
      <c r="H136" s="4"/>
      <c r="I136" s="4"/>
      <c r="J136" s="4"/>
      <c r="K136" s="10">
        <f>SUM(G137:G138)</f>
        <v>17</v>
      </c>
    </row>
    <row r="137" spans="1:11" x14ac:dyDescent="0.25">
      <c r="A137" s="4"/>
      <c r="B137" s="59"/>
      <c r="C137" s="4"/>
      <c r="D137" s="4"/>
      <c r="E137" s="4"/>
      <c r="F137" s="4"/>
      <c r="G137" s="10">
        <v>10</v>
      </c>
      <c r="H137" s="4"/>
      <c r="I137" s="4"/>
      <c r="J137" s="4"/>
      <c r="K137" s="4"/>
    </row>
    <row r="138" spans="1:11" x14ac:dyDescent="0.25">
      <c r="A138" s="4"/>
      <c r="B138" s="59"/>
      <c r="C138" s="4"/>
      <c r="D138" s="4"/>
      <c r="E138" s="4"/>
      <c r="F138" s="4"/>
      <c r="G138" s="10">
        <v>7</v>
      </c>
      <c r="H138" s="4"/>
      <c r="I138" s="4"/>
      <c r="J138" s="4"/>
      <c r="K138" s="4"/>
    </row>
    <row r="139" spans="1:11" x14ac:dyDescent="0.25">
      <c r="A139" s="4"/>
      <c r="B139" s="59"/>
      <c r="C139" s="4"/>
      <c r="D139" s="4"/>
      <c r="E139" s="4"/>
      <c r="F139" s="4"/>
      <c r="G139" s="10"/>
      <c r="H139" s="4"/>
      <c r="I139" s="4"/>
      <c r="J139" s="4"/>
      <c r="K139" s="4"/>
    </row>
    <row r="140" spans="1:11" ht="45" x14ac:dyDescent="0.25">
      <c r="A140" s="4" t="s">
        <v>365</v>
      </c>
      <c r="B140" s="5" t="s">
        <v>367</v>
      </c>
      <c r="C140" s="7" t="s">
        <v>369</v>
      </c>
      <c r="D140" s="4" t="s">
        <v>61</v>
      </c>
      <c r="E140" s="4"/>
      <c r="F140" s="4"/>
      <c r="G140" s="10"/>
      <c r="H140" s="4"/>
      <c r="I140" s="4"/>
      <c r="J140" s="4"/>
      <c r="K140" s="10">
        <f>E141</f>
        <v>2</v>
      </c>
    </row>
    <row r="141" spans="1:11" x14ac:dyDescent="0.25">
      <c r="A141" s="4"/>
      <c r="B141" s="59"/>
      <c r="C141" s="4" t="s">
        <v>370</v>
      </c>
      <c r="D141" s="4"/>
      <c r="E141" s="4">
        <v>2</v>
      </c>
      <c r="F141" s="4"/>
      <c r="G141" s="10"/>
      <c r="H141" s="4"/>
      <c r="I141" s="4"/>
      <c r="J141" s="4"/>
      <c r="K141" s="4"/>
    </row>
    <row r="142" spans="1:11" x14ac:dyDescent="0.25">
      <c r="A142" s="4"/>
      <c r="B142" s="59"/>
      <c r="C142" s="4"/>
      <c r="D142" s="4"/>
      <c r="E142" s="4"/>
      <c r="F142" s="4"/>
      <c r="G142" s="10"/>
      <c r="H142" s="4"/>
      <c r="I142" s="4"/>
      <c r="J142" s="4"/>
      <c r="K142" s="4"/>
    </row>
    <row r="143" spans="1:11" x14ac:dyDescent="0.25">
      <c r="A143" s="4"/>
      <c r="B143" s="59"/>
      <c r="C143" s="4"/>
      <c r="D143" s="4"/>
      <c r="E143" s="4"/>
      <c r="F143" s="4"/>
      <c r="G143" s="10"/>
      <c r="H143" s="4"/>
      <c r="I143" s="4"/>
      <c r="J143" s="4"/>
      <c r="K143" s="4"/>
    </row>
  </sheetData>
  <mergeCells count="4">
    <mergeCell ref="A1:J1"/>
    <mergeCell ref="B2:J2"/>
    <mergeCell ref="B3:J3"/>
    <mergeCell ref="K1:K3"/>
  </mergeCells>
  <pageMargins left="0.511811024" right="0.511811024" top="0.78740157499999996" bottom="0.78740157499999996" header="0.31496062000000002" footer="0.31496062000000002"/>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view="pageBreakPreview" zoomScale="85" zoomScaleNormal="100" zoomScaleSheetLayoutView="85" workbookViewId="0">
      <selection activeCell="C21" sqref="C21:G21"/>
    </sheetView>
  </sheetViews>
  <sheetFormatPr defaultRowHeight="15" x14ac:dyDescent="0.25"/>
  <cols>
    <col min="1" max="1" width="9.140625" style="115"/>
    <col min="2" max="2" width="13" style="115" customWidth="1"/>
    <col min="3" max="3" width="20.42578125" style="115" customWidth="1"/>
    <col min="4" max="4" width="16" style="115" customWidth="1"/>
    <col min="5" max="5" width="38.85546875" style="115" customWidth="1"/>
    <col min="6" max="6" width="8.7109375" style="115" customWidth="1"/>
    <col min="7" max="7" width="9.42578125" style="115" customWidth="1"/>
    <col min="8" max="8" width="11.7109375" style="115" customWidth="1"/>
    <col min="9" max="9" width="12.7109375" style="115" customWidth="1"/>
    <col min="10" max="10" width="11.42578125" style="115" customWidth="1"/>
    <col min="11" max="11" width="14" style="115" customWidth="1"/>
    <col min="12" max="12" width="11.42578125" style="115" customWidth="1"/>
    <col min="13" max="13" width="12.85546875" style="115" customWidth="1"/>
    <col min="14" max="14" width="17.140625" style="115" customWidth="1"/>
    <col min="15" max="15" width="9.140625" style="115"/>
    <col min="16" max="16" width="11.7109375" style="115" customWidth="1"/>
    <col min="17" max="16384" width="9.140625" style="115"/>
  </cols>
  <sheetData>
    <row r="1" spans="1:16" x14ac:dyDescent="0.25">
      <c r="A1" s="111" t="s">
        <v>8</v>
      </c>
      <c r="B1" s="112"/>
      <c r="C1" s="112"/>
      <c r="D1" s="112"/>
      <c r="E1" s="112"/>
      <c r="F1" s="112"/>
      <c r="G1" s="112"/>
      <c r="H1" s="112"/>
      <c r="I1" s="112"/>
      <c r="J1" s="112"/>
      <c r="K1" s="113"/>
      <c r="L1" s="114"/>
      <c r="M1" s="114"/>
      <c r="N1" s="114"/>
      <c r="O1" s="114"/>
      <c r="P1" s="114"/>
    </row>
    <row r="2" spans="1:16" x14ac:dyDescent="0.25">
      <c r="A2" s="116" t="s">
        <v>125</v>
      </c>
      <c r="B2" s="117"/>
      <c r="C2" s="118"/>
      <c r="D2" s="119"/>
      <c r="E2" s="120"/>
      <c r="F2" s="120"/>
      <c r="G2" s="120"/>
      <c r="H2" s="121"/>
      <c r="I2" s="121"/>
      <c r="J2" s="121"/>
      <c r="K2" s="122"/>
      <c r="L2" s="114"/>
      <c r="M2" s="114"/>
      <c r="N2" s="114"/>
      <c r="O2" s="114"/>
      <c r="P2" s="114"/>
    </row>
    <row r="3" spans="1:16" x14ac:dyDescent="0.25">
      <c r="A3" s="116" t="s">
        <v>63</v>
      </c>
      <c r="B3" s="117"/>
      <c r="C3" s="118"/>
      <c r="D3" s="119"/>
      <c r="E3" s="120"/>
      <c r="F3" s="120"/>
      <c r="G3" s="120"/>
      <c r="H3" s="121"/>
      <c r="I3" s="121"/>
      <c r="J3" s="121"/>
      <c r="K3" s="122"/>
      <c r="L3" s="114"/>
      <c r="M3" s="114"/>
      <c r="N3" s="114"/>
      <c r="O3" s="114"/>
      <c r="P3" s="114"/>
    </row>
    <row r="4" spans="1:16" x14ac:dyDescent="0.25">
      <c r="A4" s="123" t="s">
        <v>79</v>
      </c>
      <c r="B4" s="124"/>
      <c r="C4" s="125"/>
      <c r="D4" s="126"/>
      <c r="E4" s="127"/>
      <c r="F4" s="127"/>
      <c r="G4" s="127"/>
      <c r="H4" s="128"/>
      <c r="I4" s="128"/>
      <c r="J4" s="128"/>
      <c r="K4" s="129"/>
      <c r="L4" s="114"/>
      <c r="M4" s="114"/>
      <c r="N4" s="114"/>
      <c r="O4" s="114"/>
      <c r="P4" s="114"/>
    </row>
    <row r="5" spans="1:16" s="114" customFormat="1" ht="15" customHeight="1" x14ac:dyDescent="0.25">
      <c r="A5" s="288" t="s">
        <v>97</v>
      </c>
      <c r="B5" s="289"/>
      <c r="C5" s="289"/>
      <c r="D5" s="289"/>
      <c r="E5" s="289"/>
      <c r="F5" s="289"/>
      <c r="G5" s="289"/>
      <c r="H5" s="289"/>
      <c r="I5" s="289"/>
      <c r="J5" s="290"/>
      <c r="K5" s="130" t="s">
        <v>98</v>
      </c>
    </row>
    <row r="6" spans="1:16" s="114" customFormat="1" ht="15" customHeight="1" x14ac:dyDescent="0.25">
      <c r="A6" s="291"/>
      <c r="B6" s="292"/>
      <c r="C6" s="292"/>
      <c r="D6" s="292"/>
      <c r="E6" s="292"/>
      <c r="F6" s="292"/>
      <c r="G6" s="292"/>
      <c r="H6" s="292"/>
      <c r="I6" s="292"/>
      <c r="J6" s="293"/>
      <c r="K6" s="131">
        <v>43862</v>
      </c>
    </row>
    <row r="7" spans="1:16" s="114" customFormat="1" ht="15" customHeight="1" x14ac:dyDescent="0.25">
      <c r="A7" s="294"/>
      <c r="B7" s="295"/>
      <c r="C7" s="295"/>
      <c r="D7" s="295"/>
      <c r="E7" s="295"/>
      <c r="F7" s="295"/>
      <c r="G7" s="295"/>
      <c r="H7" s="295"/>
      <c r="I7" s="295"/>
      <c r="J7" s="296"/>
      <c r="K7" s="132" t="s">
        <v>114</v>
      </c>
    </row>
    <row r="8" spans="1:16" s="114" customFormat="1" x14ac:dyDescent="0.25">
      <c r="A8" s="133" t="s">
        <v>99</v>
      </c>
      <c r="B8" s="297" t="s">
        <v>119</v>
      </c>
      <c r="C8" s="297"/>
      <c r="D8" s="297"/>
      <c r="E8" s="297"/>
      <c r="F8" s="297"/>
      <c r="G8" s="297"/>
      <c r="H8" s="297"/>
      <c r="I8" s="297"/>
      <c r="J8" s="297"/>
      <c r="K8" s="298"/>
      <c r="L8" s="134"/>
    </row>
    <row r="9" spans="1:16" s="114" customFormat="1" x14ac:dyDescent="0.25">
      <c r="A9" s="135" t="s">
        <v>100</v>
      </c>
      <c r="B9" s="299" t="s">
        <v>61</v>
      </c>
      <c r="C9" s="299"/>
      <c r="D9" s="299"/>
      <c r="E9" s="299"/>
      <c r="F9" s="299"/>
      <c r="G9" s="299"/>
      <c r="H9" s="299"/>
      <c r="I9" s="299"/>
      <c r="J9" s="299"/>
      <c r="K9" s="300"/>
    </row>
    <row r="10" spans="1:16" s="114" customFormat="1" x14ac:dyDescent="0.25">
      <c r="A10" s="301"/>
      <c r="B10" s="302"/>
      <c r="C10" s="302"/>
      <c r="D10" s="302"/>
      <c r="E10" s="302"/>
      <c r="F10" s="302"/>
      <c r="G10" s="302"/>
      <c r="H10" s="302"/>
      <c r="I10" s="302"/>
      <c r="J10" s="302"/>
      <c r="K10" s="303"/>
    </row>
    <row r="11" spans="1:16" s="114" customFormat="1" x14ac:dyDescent="0.25">
      <c r="A11" s="136"/>
      <c r="B11" s="137"/>
      <c r="C11" s="137"/>
      <c r="D11" s="137"/>
      <c r="E11" s="137"/>
      <c r="F11" s="137"/>
      <c r="G11" s="137"/>
      <c r="H11" s="137"/>
      <c r="I11" s="137"/>
      <c r="J11" s="137"/>
      <c r="K11" s="138"/>
    </row>
    <row r="12" spans="1:16" s="114" customFormat="1" x14ac:dyDescent="0.25">
      <c r="A12" s="304" t="s">
        <v>101</v>
      </c>
      <c r="B12" s="305"/>
      <c r="C12" s="305"/>
      <c r="D12" s="305"/>
      <c r="E12" s="305"/>
      <c r="F12" s="305"/>
      <c r="G12" s="305"/>
      <c r="H12" s="305"/>
      <c r="I12" s="305"/>
      <c r="J12" s="305"/>
      <c r="K12" s="306"/>
    </row>
    <row r="13" spans="1:16" s="114" customFormat="1" x14ac:dyDescent="0.25">
      <c r="A13" s="139" t="s">
        <v>16</v>
      </c>
      <c r="B13" s="140" t="s">
        <v>102</v>
      </c>
      <c r="C13" s="285" t="s">
        <v>19</v>
      </c>
      <c r="D13" s="286"/>
      <c r="E13" s="286"/>
      <c r="F13" s="286"/>
      <c r="G13" s="287"/>
      <c r="H13" s="140" t="s">
        <v>103</v>
      </c>
      <c r="I13" s="141" t="s">
        <v>104</v>
      </c>
      <c r="J13" s="142" t="s">
        <v>40</v>
      </c>
      <c r="K13" s="143" t="s">
        <v>105</v>
      </c>
    </row>
    <row r="14" spans="1:16" ht="15" customHeight="1" x14ac:dyDescent="0.25">
      <c r="A14" s="144">
        <v>10115</v>
      </c>
      <c r="B14" s="171" t="s">
        <v>118</v>
      </c>
      <c r="C14" s="307" t="s">
        <v>115</v>
      </c>
      <c r="D14" s="308"/>
      <c r="E14" s="308"/>
      <c r="F14" s="308"/>
      <c r="G14" s="309"/>
      <c r="H14" s="145" t="s">
        <v>117</v>
      </c>
      <c r="I14" s="146">
        <v>10</v>
      </c>
      <c r="J14" s="147">
        <v>17.29</v>
      </c>
      <c r="K14" s="147">
        <f>J14*I14</f>
        <v>172.89999999999998</v>
      </c>
      <c r="M14" s="148"/>
    </row>
    <row r="15" spans="1:16" ht="15" customHeight="1" x14ac:dyDescent="0.25">
      <c r="A15" s="144">
        <v>10101</v>
      </c>
      <c r="B15" s="171" t="s">
        <v>118</v>
      </c>
      <c r="C15" s="307" t="s">
        <v>116</v>
      </c>
      <c r="D15" s="308"/>
      <c r="E15" s="308"/>
      <c r="F15" s="308"/>
      <c r="G15" s="309"/>
      <c r="H15" s="145" t="s">
        <v>117</v>
      </c>
      <c r="I15" s="149">
        <v>12</v>
      </c>
      <c r="J15" s="147">
        <v>14.59</v>
      </c>
      <c r="K15" s="147">
        <f>J15*I15</f>
        <v>175.07999999999998</v>
      </c>
    </row>
    <row r="16" spans="1:16" s="114" customFormat="1" x14ac:dyDescent="0.25">
      <c r="A16" s="310" t="s">
        <v>106</v>
      </c>
      <c r="B16" s="311"/>
      <c r="C16" s="311"/>
      <c r="D16" s="311"/>
      <c r="E16" s="311"/>
      <c r="F16" s="311"/>
      <c r="G16" s="311"/>
      <c r="H16" s="311"/>
      <c r="I16" s="311"/>
      <c r="J16" s="311"/>
      <c r="K16" s="152">
        <f>SUM(K14:K15)</f>
        <v>347.97999999999996</v>
      </c>
      <c r="L16" s="153"/>
      <c r="M16" s="153"/>
      <c r="N16" s="153"/>
      <c r="O16" s="153"/>
    </row>
    <row r="17" spans="1:15" s="114" customFormat="1" x14ac:dyDescent="0.25">
      <c r="A17" s="154"/>
      <c r="B17" s="155"/>
      <c r="C17" s="155"/>
      <c r="D17" s="155"/>
      <c r="E17" s="155"/>
      <c r="F17" s="155"/>
      <c r="G17" s="155"/>
      <c r="H17" s="155"/>
      <c r="I17" s="155"/>
      <c r="J17" s="155"/>
      <c r="K17" s="156"/>
      <c r="L17" s="153"/>
      <c r="M17" s="153"/>
      <c r="N17" s="153"/>
      <c r="O17" s="153"/>
    </row>
    <row r="18" spans="1:15" s="114" customFormat="1" x14ac:dyDescent="0.25">
      <c r="A18" s="304" t="s">
        <v>107</v>
      </c>
      <c r="B18" s="305"/>
      <c r="C18" s="305"/>
      <c r="D18" s="305"/>
      <c r="E18" s="305"/>
      <c r="F18" s="305"/>
      <c r="G18" s="305"/>
      <c r="H18" s="305"/>
      <c r="I18" s="305"/>
      <c r="J18" s="305"/>
      <c r="K18" s="306"/>
      <c r="L18" s="153"/>
      <c r="M18" s="153"/>
      <c r="N18" s="153"/>
      <c r="O18" s="153"/>
    </row>
    <row r="19" spans="1:15" s="114" customFormat="1" x14ac:dyDescent="0.25">
      <c r="A19" s="139" t="s">
        <v>16</v>
      </c>
      <c r="B19" s="140" t="s">
        <v>102</v>
      </c>
      <c r="C19" s="312" t="s">
        <v>19</v>
      </c>
      <c r="D19" s="312"/>
      <c r="E19" s="312"/>
      <c r="F19" s="312"/>
      <c r="G19" s="312"/>
      <c r="H19" s="157" t="s">
        <v>103</v>
      </c>
      <c r="I19" s="141" t="s">
        <v>104</v>
      </c>
      <c r="J19" s="158" t="s">
        <v>40</v>
      </c>
      <c r="K19" s="143" t="s">
        <v>105</v>
      </c>
    </row>
    <row r="20" spans="1:15" s="114" customFormat="1" x14ac:dyDescent="0.25">
      <c r="A20" s="159"/>
      <c r="B20" s="160" t="s">
        <v>108</v>
      </c>
      <c r="C20" s="320" t="str">
        <f>COTAÇÃO!B7</f>
        <v xml:space="preserve">Gerador Solar 5,36kWp - Telha Trapezoidal -  - Mono 220V </v>
      </c>
      <c r="D20" s="321"/>
      <c r="E20" s="321"/>
      <c r="F20" s="321"/>
      <c r="G20" s="321"/>
      <c r="H20" s="159" t="s">
        <v>61</v>
      </c>
      <c r="I20" s="160">
        <v>1</v>
      </c>
      <c r="J20" s="161">
        <f>COTAÇÃO!O7</f>
        <v>18946.976666666666</v>
      </c>
      <c r="K20" s="162">
        <f>I20*J20</f>
        <v>18946.976666666666</v>
      </c>
    </row>
    <row r="21" spans="1:15" s="114" customFormat="1" x14ac:dyDescent="0.25">
      <c r="A21" s="150"/>
      <c r="B21" s="151"/>
      <c r="C21" s="285"/>
      <c r="D21" s="286"/>
      <c r="E21" s="286"/>
      <c r="F21" s="286"/>
      <c r="G21" s="286"/>
      <c r="H21" s="140"/>
      <c r="I21" s="141"/>
      <c r="J21" s="163"/>
      <c r="K21" s="147">
        <f>J21*I21</f>
        <v>0</v>
      </c>
    </row>
    <row r="22" spans="1:15" s="114" customFormat="1" x14ac:dyDescent="0.25">
      <c r="A22" s="150"/>
      <c r="B22" s="164"/>
      <c r="C22" s="157"/>
      <c r="D22" s="157"/>
      <c r="E22" s="157"/>
      <c r="F22" s="157"/>
      <c r="G22" s="157"/>
      <c r="H22" s="157"/>
      <c r="I22" s="165"/>
      <c r="J22" s="166"/>
      <c r="K22" s="147"/>
    </row>
    <row r="23" spans="1:15" s="114" customFormat="1" x14ac:dyDescent="0.25">
      <c r="A23" s="310" t="s">
        <v>109</v>
      </c>
      <c r="B23" s="311"/>
      <c r="C23" s="311"/>
      <c r="D23" s="311"/>
      <c r="E23" s="311"/>
      <c r="F23" s="311"/>
      <c r="G23" s="311"/>
      <c r="H23" s="311"/>
      <c r="I23" s="311"/>
      <c r="J23" s="322"/>
      <c r="K23" s="167">
        <f>SUM(K20:K21)</f>
        <v>18946.976666666666</v>
      </c>
      <c r="L23" s="153"/>
      <c r="M23" s="153"/>
      <c r="N23" s="153"/>
      <c r="O23" s="153"/>
    </row>
    <row r="24" spans="1:15" s="114" customFormat="1" x14ac:dyDescent="0.25">
      <c r="A24" s="301"/>
      <c r="B24" s="302"/>
      <c r="C24" s="302"/>
      <c r="D24" s="302"/>
      <c r="E24" s="302"/>
      <c r="F24" s="302"/>
      <c r="G24" s="302"/>
      <c r="H24" s="302"/>
      <c r="I24" s="302"/>
      <c r="J24" s="302"/>
      <c r="K24" s="303"/>
    </row>
    <row r="25" spans="1:15" s="114" customFormat="1" x14ac:dyDescent="0.25">
      <c r="A25" s="304" t="s">
        <v>110</v>
      </c>
      <c r="B25" s="305"/>
      <c r="C25" s="305"/>
      <c r="D25" s="305"/>
      <c r="E25" s="305"/>
      <c r="F25" s="305"/>
      <c r="G25" s="305"/>
      <c r="H25" s="305"/>
      <c r="I25" s="305"/>
      <c r="J25" s="305"/>
      <c r="K25" s="306"/>
    </row>
    <row r="26" spans="1:15" s="114" customFormat="1" x14ac:dyDescent="0.25">
      <c r="A26" s="323" t="s">
        <v>111</v>
      </c>
      <c r="B26" s="324"/>
      <c r="C26" s="324"/>
      <c r="D26" s="324"/>
      <c r="E26" s="324"/>
      <c r="F26" s="324"/>
      <c r="G26" s="324"/>
      <c r="H26" s="324"/>
      <c r="I26" s="324"/>
      <c r="J26" s="325"/>
      <c r="K26" s="168">
        <f>K16</f>
        <v>347.97999999999996</v>
      </c>
    </row>
    <row r="27" spans="1:15" s="114" customFormat="1" x14ac:dyDescent="0.25">
      <c r="A27" s="313" t="s">
        <v>112</v>
      </c>
      <c r="B27" s="314"/>
      <c r="C27" s="314"/>
      <c r="D27" s="314"/>
      <c r="E27" s="314"/>
      <c r="F27" s="314"/>
      <c r="G27" s="314"/>
      <c r="H27" s="314"/>
      <c r="I27" s="314"/>
      <c r="J27" s="315"/>
      <c r="K27" s="169">
        <f>K23</f>
        <v>18946.976666666666</v>
      </c>
    </row>
    <row r="28" spans="1:15" s="114" customFormat="1" x14ac:dyDescent="0.25">
      <c r="A28" s="313" t="s">
        <v>122</v>
      </c>
      <c r="B28" s="314"/>
      <c r="C28" s="314"/>
      <c r="D28" s="314"/>
      <c r="E28" s="314"/>
      <c r="F28" s="314"/>
      <c r="G28" s="314"/>
      <c r="H28" s="314"/>
      <c r="I28" s="314"/>
      <c r="J28" s="315"/>
      <c r="K28" s="169">
        <f>K26+K27</f>
        <v>19294.956666666665</v>
      </c>
    </row>
    <row r="29" spans="1:15" s="114" customFormat="1" x14ac:dyDescent="0.25">
      <c r="A29" s="172"/>
      <c r="B29" s="173"/>
      <c r="C29" s="173"/>
      <c r="D29" s="173"/>
      <c r="E29" s="173"/>
      <c r="F29" s="173"/>
      <c r="G29" s="173"/>
      <c r="H29" s="173"/>
      <c r="I29" s="173"/>
      <c r="J29" s="174" t="s">
        <v>120</v>
      </c>
      <c r="K29" s="169">
        <f>K28*0.1557</f>
        <v>3004.224753</v>
      </c>
    </row>
    <row r="30" spans="1:15" s="114" customFormat="1" x14ac:dyDescent="0.25">
      <c r="A30" s="318" t="s">
        <v>121</v>
      </c>
      <c r="B30" s="318"/>
      <c r="C30" s="318"/>
      <c r="D30" s="318"/>
      <c r="E30" s="318"/>
      <c r="F30" s="318"/>
      <c r="G30" s="318"/>
      <c r="H30" s="318"/>
      <c r="I30" s="318"/>
      <c r="J30" s="319"/>
      <c r="K30" s="176">
        <f>K28+K29</f>
        <v>22299.181419666664</v>
      </c>
      <c r="O30" s="115"/>
    </row>
    <row r="31" spans="1:15" s="114" customFormat="1" x14ac:dyDescent="0.25">
      <c r="A31" s="316" t="s">
        <v>113</v>
      </c>
      <c r="B31" s="317"/>
      <c r="C31" s="317"/>
      <c r="D31" s="317"/>
      <c r="E31" s="317"/>
      <c r="F31" s="317"/>
      <c r="G31" s="317"/>
      <c r="H31" s="317"/>
      <c r="I31" s="317"/>
      <c r="J31" s="317"/>
      <c r="K31" s="170">
        <f>K30</f>
        <v>22299.181419666664</v>
      </c>
      <c r="M31" s="115"/>
    </row>
  </sheetData>
  <mergeCells count="21">
    <mergeCell ref="A27:J27"/>
    <mergeCell ref="A28:J28"/>
    <mergeCell ref="A31:J31"/>
    <mergeCell ref="A30:J30"/>
    <mergeCell ref="C20:G20"/>
    <mergeCell ref="C21:G21"/>
    <mergeCell ref="A23:J23"/>
    <mergeCell ref="A24:K24"/>
    <mergeCell ref="A25:K25"/>
    <mergeCell ref="A26:J26"/>
    <mergeCell ref="C14:G14"/>
    <mergeCell ref="C15:G15"/>
    <mergeCell ref="A16:J16"/>
    <mergeCell ref="A18:K18"/>
    <mergeCell ref="C19:G19"/>
    <mergeCell ref="C13:G13"/>
    <mergeCell ref="A5:J7"/>
    <mergeCell ref="B8:K8"/>
    <mergeCell ref="B9:K9"/>
    <mergeCell ref="A10:K10"/>
    <mergeCell ref="A12:K12"/>
  </mergeCells>
  <printOptions horizontalCentered="1"/>
  <pageMargins left="0.25" right="0.25" top="0.75" bottom="0.75" header="0.3" footer="0.3"/>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view="pageBreakPreview" zoomScaleNormal="100" zoomScaleSheetLayoutView="100" workbookViewId="0">
      <selection activeCell="F31" sqref="F31"/>
    </sheetView>
  </sheetViews>
  <sheetFormatPr defaultRowHeight="15" x14ac:dyDescent="0.25"/>
  <cols>
    <col min="1" max="1" width="13.5703125" customWidth="1"/>
    <col min="2" max="2" width="60.28515625" customWidth="1"/>
    <col min="3" max="3" width="41.5703125" customWidth="1"/>
    <col min="4" max="4" width="31.140625" customWidth="1"/>
    <col min="5" max="5" width="24.7109375" customWidth="1"/>
    <col min="6" max="6" width="17.140625" customWidth="1"/>
    <col min="7" max="7" width="16.7109375" customWidth="1"/>
    <col min="12" max="12" width="8.28515625" customWidth="1"/>
  </cols>
  <sheetData>
    <row r="1" spans="1:15" ht="48" customHeight="1" x14ac:dyDescent="0.25">
      <c r="A1" s="70" t="s">
        <v>8</v>
      </c>
      <c r="B1" s="71"/>
      <c r="C1" s="71"/>
      <c r="D1" s="71"/>
      <c r="E1" s="71"/>
      <c r="F1" s="71"/>
      <c r="G1" s="72"/>
      <c r="H1" s="67"/>
      <c r="I1" s="67"/>
      <c r="J1" s="67"/>
      <c r="K1" s="67"/>
      <c r="L1" s="67"/>
      <c r="M1" s="336"/>
      <c r="N1" s="336"/>
      <c r="O1" s="13"/>
    </row>
    <row r="2" spans="1:15" ht="40.5" customHeight="1" x14ac:dyDescent="0.25">
      <c r="A2" s="73" t="s">
        <v>62</v>
      </c>
      <c r="B2" s="66"/>
      <c r="C2" s="66"/>
      <c r="D2" s="66"/>
      <c r="E2" s="66"/>
      <c r="F2" s="66"/>
      <c r="G2" s="74"/>
      <c r="H2" s="67"/>
      <c r="I2" s="67"/>
      <c r="J2" s="67"/>
      <c r="K2" s="68"/>
      <c r="L2" s="68"/>
      <c r="M2" s="336"/>
      <c r="N2" s="336"/>
      <c r="O2" s="13"/>
    </row>
    <row r="3" spans="1:15" ht="21" customHeight="1" x14ac:dyDescent="0.25">
      <c r="A3" s="337" t="s">
        <v>207</v>
      </c>
      <c r="B3" s="338"/>
      <c r="C3" s="338"/>
      <c r="D3" s="338"/>
      <c r="E3" s="338"/>
      <c r="F3" s="338"/>
      <c r="G3" s="339"/>
      <c r="H3" s="67"/>
      <c r="I3" s="67"/>
      <c r="J3" s="67"/>
      <c r="K3" s="69"/>
      <c r="L3" s="69"/>
      <c r="M3" s="336"/>
      <c r="N3" s="336"/>
      <c r="O3" s="13"/>
    </row>
    <row r="4" spans="1:15" ht="21.75" customHeight="1" x14ac:dyDescent="0.25">
      <c r="A4" s="340" t="s">
        <v>208</v>
      </c>
      <c r="B4" s="341"/>
      <c r="C4" s="341"/>
      <c r="D4" s="341"/>
      <c r="E4" s="341"/>
      <c r="F4" s="341"/>
      <c r="G4" s="342"/>
      <c r="H4" s="67"/>
      <c r="I4" s="67"/>
      <c r="J4" s="67"/>
      <c r="K4" s="69"/>
      <c r="L4" s="69"/>
      <c r="M4" s="336"/>
      <c r="N4" s="336"/>
      <c r="O4" s="13"/>
    </row>
    <row r="5" spans="1:15" ht="54" customHeight="1" x14ac:dyDescent="0.25">
      <c r="A5" s="75" t="s">
        <v>0</v>
      </c>
      <c r="B5" s="75" t="s">
        <v>19</v>
      </c>
      <c r="C5" s="75"/>
      <c r="D5" s="76" t="s">
        <v>64</v>
      </c>
      <c r="E5" s="75" t="s">
        <v>65</v>
      </c>
      <c r="F5" s="75" t="s">
        <v>66</v>
      </c>
      <c r="G5" s="75" t="s">
        <v>124</v>
      </c>
      <c r="H5" s="67"/>
      <c r="I5" s="67"/>
      <c r="K5" s="41"/>
      <c r="L5" s="41"/>
      <c r="M5" s="41"/>
      <c r="N5" s="41"/>
      <c r="O5" s="13"/>
    </row>
    <row r="6" spans="1:15" ht="15" customHeight="1" x14ac:dyDescent="0.25">
      <c r="A6" s="334" t="s">
        <v>67</v>
      </c>
      <c r="B6" s="335" t="str">
        <f>'Mémoria de Cálculo'!C5</f>
        <v>SERVIÇOS PRELIMINARES</v>
      </c>
      <c r="C6" s="77" t="s">
        <v>72</v>
      </c>
      <c r="D6" s="80">
        <f>D7/D19</f>
        <v>0.17185238652105231</v>
      </c>
      <c r="E6" s="84">
        <v>1</v>
      </c>
      <c r="F6" s="84"/>
      <c r="G6" s="84"/>
      <c r="H6" s="67"/>
      <c r="I6" s="67"/>
    </row>
    <row r="7" spans="1:15" x14ac:dyDescent="0.25">
      <c r="A7" s="334"/>
      <c r="B7" s="335"/>
      <c r="C7" s="78" t="s">
        <v>73</v>
      </c>
      <c r="D7" s="79">
        <f>Orçamento!H13</f>
        <v>23504</v>
      </c>
      <c r="E7" s="79">
        <f>D7*E6</f>
        <v>23504</v>
      </c>
      <c r="F7" s="79"/>
      <c r="G7" s="83"/>
      <c r="H7" s="32"/>
      <c r="I7" s="32"/>
    </row>
    <row r="8" spans="1:15" x14ac:dyDescent="0.25">
      <c r="A8" s="334" t="s">
        <v>68</v>
      </c>
      <c r="B8" s="335" t="str">
        <f>'Mémoria de Cálculo'!C23</f>
        <v>DEMOLIÇÕES E RETIRADAS</v>
      </c>
      <c r="C8" s="77" t="s">
        <v>72</v>
      </c>
      <c r="D8" s="80">
        <f>D9/D19</f>
        <v>1.3098480103684666E-2</v>
      </c>
      <c r="E8" s="80">
        <v>1</v>
      </c>
      <c r="F8" s="84"/>
      <c r="G8" s="85"/>
      <c r="H8" s="32"/>
      <c r="I8" s="32"/>
    </row>
    <row r="9" spans="1:15" x14ac:dyDescent="0.25">
      <c r="A9" s="334"/>
      <c r="B9" s="335"/>
      <c r="C9" s="78" t="s">
        <v>73</v>
      </c>
      <c r="D9" s="79">
        <f>Orçamento!H19</f>
        <v>1791.46</v>
      </c>
      <c r="E9" s="79">
        <f>E8*D9</f>
        <v>1791.46</v>
      </c>
      <c r="F9" s="79"/>
      <c r="G9" s="83"/>
      <c r="H9" s="32"/>
      <c r="I9" s="32"/>
    </row>
    <row r="10" spans="1:15" x14ac:dyDescent="0.25">
      <c r="A10" s="334" t="s">
        <v>69</v>
      </c>
      <c r="B10" s="335" t="str">
        <f>'Mémoria de Cálculo'!C34</f>
        <v xml:space="preserve">ESCAVAÇÃO, ATERRO E REATERRO </v>
      </c>
      <c r="C10" s="77" t="s">
        <v>72</v>
      </c>
      <c r="D10" s="80">
        <f>D11/D19</f>
        <v>0.22056534346275833</v>
      </c>
      <c r="E10" s="80">
        <v>0.3</v>
      </c>
      <c r="F10" s="84">
        <v>0.7</v>
      </c>
      <c r="G10" s="85">
        <f>G11/D11</f>
        <v>0</v>
      </c>
    </row>
    <row r="11" spans="1:15" x14ac:dyDescent="0.25">
      <c r="A11" s="334"/>
      <c r="B11" s="335"/>
      <c r="C11" s="78" t="s">
        <v>73</v>
      </c>
      <c r="D11" s="79">
        <f>Orçamento!H26</f>
        <v>30166.399999999998</v>
      </c>
      <c r="E11" s="79">
        <f>E10*D11</f>
        <v>9049.9199999999983</v>
      </c>
      <c r="F11" s="79">
        <f>F10*D11</f>
        <v>21116.479999999996</v>
      </c>
      <c r="G11" s="83"/>
    </row>
    <row r="12" spans="1:15" x14ac:dyDescent="0.25">
      <c r="A12" s="334" t="s">
        <v>71</v>
      </c>
      <c r="B12" s="335" t="str">
        <f>'Mémoria de Cálculo'!C57</f>
        <v>DRENAGEM</v>
      </c>
      <c r="C12" s="77" t="s">
        <v>72</v>
      </c>
      <c r="D12" s="80">
        <f>D13/D19</f>
        <v>2.0198577830837419E-2</v>
      </c>
      <c r="E12" s="80"/>
      <c r="F12" s="84"/>
      <c r="G12" s="85">
        <v>1</v>
      </c>
    </row>
    <row r="13" spans="1:15" x14ac:dyDescent="0.25">
      <c r="A13" s="334"/>
      <c r="B13" s="335"/>
      <c r="C13" s="78" t="s">
        <v>73</v>
      </c>
      <c r="D13" s="79">
        <f>Orçamento!H30</f>
        <v>2762.53</v>
      </c>
      <c r="E13" s="79"/>
      <c r="F13" s="79"/>
      <c r="G13" s="83">
        <f>G12*D13</f>
        <v>2762.53</v>
      </c>
    </row>
    <row r="14" spans="1:15" x14ac:dyDescent="0.25">
      <c r="A14" s="334" t="s">
        <v>70</v>
      </c>
      <c r="B14" s="335" t="str">
        <f>'Mémoria de Cálculo'!C61</f>
        <v>MUROS DE BLOCOS</v>
      </c>
      <c r="C14" s="77" t="s">
        <v>72</v>
      </c>
      <c r="D14" s="80">
        <f>D15/D19</f>
        <v>0.31641574882644796</v>
      </c>
      <c r="E14" s="80">
        <v>0.5</v>
      </c>
      <c r="F14" s="84">
        <v>0.3</v>
      </c>
      <c r="G14" s="85">
        <v>0.2</v>
      </c>
    </row>
    <row r="15" spans="1:15" x14ac:dyDescent="0.25">
      <c r="A15" s="334"/>
      <c r="B15" s="335"/>
      <c r="C15" s="78" t="s">
        <v>73</v>
      </c>
      <c r="D15" s="79">
        <f>Orçamento!H41</f>
        <v>43275.719999999994</v>
      </c>
      <c r="E15" s="79">
        <f>E14*D15</f>
        <v>21637.859999999997</v>
      </c>
      <c r="F15" s="79">
        <f>F14*D15</f>
        <v>12982.715999999999</v>
      </c>
      <c r="G15" s="83">
        <f>G14*D15</f>
        <v>8655.1439999999984</v>
      </c>
    </row>
    <row r="16" spans="1:15" x14ac:dyDescent="0.25">
      <c r="A16" s="334" t="s">
        <v>220</v>
      </c>
      <c r="B16" s="335" t="str">
        <f>Orçamento!C42</f>
        <v>SERVIÇOS EXTRAS</v>
      </c>
      <c r="C16" s="77" t="s">
        <v>72</v>
      </c>
      <c r="D16" s="80">
        <f>D17/D19</f>
        <v>0.25786946325521942</v>
      </c>
      <c r="E16" s="80">
        <v>0.5</v>
      </c>
      <c r="F16" s="84">
        <v>0.3</v>
      </c>
      <c r="G16" s="85">
        <v>0.2</v>
      </c>
    </row>
    <row r="17" spans="1:7" x14ac:dyDescent="0.25">
      <c r="A17" s="334"/>
      <c r="B17" s="335"/>
      <c r="C17" s="78" t="s">
        <v>73</v>
      </c>
      <c r="D17" s="79">
        <f>Orçamento!H49</f>
        <v>35268.43</v>
      </c>
      <c r="E17" s="79">
        <f>E16*D17</f>
        <v>17634.215</v>
      </c>
      <c r="F17" s="79">
        <f>F16*D17</f>
        <v>10580.529</v>
      </c>
      <c r="G17" s="83">
        <f>G16*D17</f>
        <v>7053.6860000000006</v>
      </c>
    </row>
    <row r="18" spans="1:7" ht="15.75" x14ac:dyDescent="0.25">
      <c r="A18" s="326" t="s">
        <v>50</v>
      </c>
      <c r="B18" s="327"/>
      <c r="C18" s="328"/>
      <c r="D18" s="81">
        <f>D6+D8+D10+D12+D14+D16</f>
        <v>1</v>
      </c>
      <c r="E18" s="177"/>
      <c r="F18" s="19"/>
      <c r="G18" s="85">
        <v>1</v>
      </c>
    </row>
    <row r="19" spans="1:7" ht="15.75" x14ac:dyDescent="0.25">
      <c r="A19" s="329"/>
      <c r="B19" s="330"/>
      <c r="C19" s="331"/>
      <c r="D19" s="82">
        <f>D7+D9+D11+D13+D15+D17</f>
        <v>136768.53999999998</v>
      </c>
      <c r="E19" s="178"/>
      <c r="F19" s="21"/>
      <c r="G19" s="83">
        <f>G18*D17</f>
        <v>35268.43</v>
      </c>
    </row>
    <row r="20" spans="1:7" ht="15.75" x14ac:dyDescent="0.25">
      <c r="A20" s="332" t="s">
        <v>74</v>
      </c>
      <c r="B20" s="332"/>
      <c r="C20" s="332"/>
      <c r="D20" s="332"/>
      <c r="E20" s="54">
        <f>E7+E9+E11+E13+E15+E17</f>
        <v>73617.454999999987</v>
      </c>
      <c r="F20" s="54">
        <f t="shared" ref="F20:G20" si="0">F7+F9+F11+F13+F15+F17</f>
        <v>44679.724999999999</v>
      </c>
      <c r="G20" s="54">
        <f t="shared" si="0"/>
        <v>18471.36</v>
      </c>
    </row>
    <row r="21" spans="1:7" ht="15.75" x14ac:dyDescent="0.25">
      <c r="A21" s="333" t="s">
        <v>75</v>
      </c>
      <c r="B21" s="333"/>
      <c r="C21" s="333"/>
      <c r="D21" s="333"/>
      <c r="E21" s="180">
        <f>E20/D19</f>
        <v>0.53826307570439813</v>
      </c>
      <c r="F21" s="180">
        <f>F20/D19</f>
        <v>0.32668130404843104</v>
      </c>
      <c r="G21" s="180">
        <f>G20/D19</f>
        <v>0.13505562024717091</v>
      </c>
    </row>
    <row r="22" spans="1:7" ht="15.75" x14ac:dyDescent="0.25">
      <c r="A22" s="333" t="s">
        <v>76</v>
      </c>
      <c r="B22" s="333"/>
      <c r="C22" s="333"/>
      <c r="D22" s="333"/>
      <c r="E22" s="181">
        <f>E20</f>
        <v>73617.454999999987</v>
      </c>
      <c r="F22" s="54">
        <f>F20+E22</f>
        <v>118297.18</v>
      </c>
      <c r="G22" s="54">
        <f>G20+F22</f>
        <v>136768.53999999998</v>
      </c>
    </row>
    <row r="23" spans="1:7" ht="15.75" x14ac:dyDescent="0.25">
      <c r="A23" s="333" t="s">
        <v>77</v>
      </c>
      <c r="B23" s="333"/>
      <c r="C23" s="333"/>
      <c r="D23" s="333"/>
      <c r="E23" s="182">
        <f>E21</f>
        <v>0.53826307570439813</v>
      </c>
      <c r="F23" s="179">
        <f>F21+E23</f>
        <v>0.86494437975282912</v>
      </c>
      <c r="G23" s="179">
        <f>G21+F23</f>
        <v>1</v>
      </c>
    </row>
  </sheetData>
  <mergeCells count="20">
    <mergeCell ref="A16:A17"/>
    <mergeCell ref="B16:B17"/>
    <mergeCell ref="M1:N4"/>
    <mergeCell ref="A3:G3"/>
    <mergeCell ref="A4:G4"/>
    <mergeCell ref="A6:A7"/>
    <mergeCell ref="B6:B7"/>
    <mergeCell ref="B8:B9"/>
    <mergeCell ref="A8:A9"/>
    <mergeCell ref="A10:A11"/>
    <mergeCell ref="A12:A13"/>
    <mergeCell ref="A14:A15"/>
    <mergeCell ref="B14:B15"/>
    <mergeCell ref="B12:B13"/>
    <mergeCell ref="B10:B11"/>
    <mergeCell ref="A18:C19"/>
    <mergeCell ref="A20:D20"/>
    <mergeCell ref="A21:D21"/>
    <mergeCell ref="A22:D22"/>
    <mergeCell ref="A23:D23"/>
  </mergeCells>
  <pageMargins left="0.511811024" right="0.511811024" top="0.78740157499999996" bottom="0.78740157499999996" header="0.31496062000000002" footer="0.31496062000000002"/>
  <pageSetup paperSize="9" scale="66" orientation="landscape" r:id="rId1"/>
  <colBreaks count="1" manualBreakCount="1">
    <brk id="7"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9"/>
  <sheetViews>
    <sheetView view="pageBreakPreview" topLeftCell="A10" zoomScale="80" zoomScaleNormal="80" zoomScaleSheetLayoutView="80" workbookViewId="0">
      <selection activeCell="E16" sqref="E16"/>
    </sheetView>
  </sheetViews>
  <sheetFormatPr defaultRowHeight="12.75" x14ac:dyDescent="0.2"/>
  <cols>
    <col min="1" max="1" width="9.140625" style="191"/>
    <col min="2" max="2" width="18.7109375" style="191" customWidth="1"/>
    <col min="3" max="3" width="9.140625" style="191"/>
    <col min="4" max="4" width="18.5703125" style="191" customWidth="1"/>
    <col min="5" max="5" width="16.42578125" style="191" customWidth="1"/>
    <col min="6" max="6" width="19.42578125" style="191" customWidth="1"/>
    <col min="7" max="7" width="12.42578125" style="191" customWidth="1"/>
    <col min="8" max="11" width="9.140625" style="191"/>
    <col min="12" max="12" width="14.5703125" style="191" customWidth="1"/>
    <col min="13" max="14" width="9.140625" style="191"/>
    <col min="15" max="15" width="13.85546875" style="191" bestFit="1" customWidth="1"/>
    <col min="16" max="256" width="9.140625" style="191"/>
    <col min="257" max="257" width="18.7109375" style="191" customWidth="1"/>
    <col min="258" max="258" width="9.140625" style="191"/>
    <col min="259" max="259" width="18.5703125" style="191" customWidth="1"/>
    <col min="260" max="260" width="13.42578125" style="191" customWidth="1"/>
    <col min="261" max="261" width="19" style="191" customWidth="1"/>
    <col min="262" max="262" width="12.42578125" style="191" customWidth="1"/>
    <col min="263" max="512" width="9.140625" style="191"/>
    <col min="513" max="513" width="18.7109375" style="191" customWidth="1"/>
    <col min="514" max="514" width="9.140625" style="191"/>
    <col min="515" max="515" width="18.5703125" style="191" customWidth="1"/>
    <col min="516" max="516" width="13.42578125" style="191" customWidth="1"/>
    <col min="517" max="517" width="19" style="191" customWidth="1"/>
    <col min="518" max="518" width="12.42578125" style="191" customWidth="1"/>
    <col min="519" max="768" width="9.140625" style="191"/>
    <col min="769" max="769" width="18.7109375" style="191" customWidth="1"/>
    <col min="770" max="770" width="9.140625" style="191"/>
    <col min="771" max="771" width="18.5703125" style="191" customWidth="1"/>
    <col min="772" max="772" width="13.42578125" style="191" customWidth="1"/>
    <col min="773" max="773" width="19" style="191" customWidth="1"/>
    <col min="774" max="774" width="12.42578125" style="191" customWidth="1"/>
    <col min="775" max="1024" width="9.140625" style="191"/>
    <col min="1025" max="1025" width="18.7109375" style="191" customWidth="1"/>
    <col min="1026" max="1026" width="9.140625" style="191"/>
    <col min="1027" max="1027" width="18.5703125" style="191" customWidth="1"/>
    <col min="1028" max="1028" width="13.42578125" style="191" customWidth="1"/>
    <col min="1029" max="1029" width="19" style="191" customWidth="1"/>
    <col min="1030" max="1030" width="12.42578125" style="191" customWidth="1"/>
    <col min="1031" max="1280" width="9.140625" style="191"/>
    <col min="1281" max="1281" width="18.7109375" style="191" customWidth="1"/>
    <col min="1282" max="1282" width="9.140625" style="191"/>
    <col min="1283" max="1283" width="18.5703125" style="191" customWidth="1"/>
    <col min="1284" max="1284" width="13.42578125" style="191" customWidth="1"/>
    <col min="1285" max="1285" width="19" style="191" customWidth="1"/>
    <col min="1286" max="1286" width="12.42578125" style="191" customWidth="1"/>
    <col min="1287" max="1536" width="9.140625" style="191"/>
    <col min="1537" max="1537" width="18.7109375" style="191" customWidth="1"/>
    <col min="1538" max="1538" width="9.140625" style="191"/>
    <col min="1539" max="1539" width="18.5703125" style="191" customWidth="1"/>
    <col min="1540" max="1540" width="13.42578125" style="191" customWidth="1"/>
    <col min="1541" max="1541" width="19" style="191" customWidth="1"/>
    <col min="1542" max="1542" width="12.42578125" style="191" customWidth="1"/>
    <col min="1543" max="1792" width="9.140625" style="191"/>
    <col min="1793" max="1793" width="18.7109375" style="191" customWidth="1"/>
    <col min="1794" max="1794" width="9.140625" style="191"/>
    <col min="1795" max="1795" width="18.5703125" style="191" customWidth="1"/>
    <col min="1796" max="1796" width="13.42578125" style="191" customWidth="1"/>
    <col min="1797" max="1797" width="19" style="191" customWidth="1"/>
    <col min="1798" max="1798" width="12.42578125" style="191" customWidth="1"/>
    <col min="1799" max="2048" width="9.140625" style="191"/>
    <col min="2049" max="2049" width="18.7109375" style="191" customWidth="1"/>
    <col min="2050" max="2050" width="9.140625" style="191"/>
    <col min="2051" max="2051" width="18.5703125" style="191" customWidth="1"/>
    <col min="2052" max="2052" width="13.42578125" style="191" customWidth="1"/>
    <col min="2053" max="2053" width="19" style="191" customWidth="1"/>
    <col min="2054" max="2054" width="12.42578125" style="191" customWidth="1"/>
    <col min="2055" max="2304" width="9.140625" style="191"/>
    <col min="2305" max="2305" width="18.7109375" style="191" customWidth="1"/>
    <col min="2306" max="2306" width="9.140625" style="191"/>
    <col min="2307" max="2307" width="18.5703125" style="191" customWidth="1"/>
    <col min="2308" max="2308" width="13.42578125" style="191" customWidth="1"/>
    <col min="2309" max="2309" width="19" style="191" customWidth="1"/>
    <col min="2310" max="2310" width="12.42578125" style="191" customWidth="1"/>
    <col min="2311" max="2560" width="9.140625" style="191"/>
    <col min="2561" max="2561" width="18.7109375" style="191" customWidth="1"/>
    <col min="2562" max="2562" width="9.140625" style="191"/>
    <col min="2563" max="2563" width="18.5703125" style="191" customWidth="1"/>
    <col min="2564" max="2564" width="13.42578125" style="191" customWidth="1"/>
    <col min="2565" max="2565" width="19" style="191" customWidth="1"/>
    <col min="2566" max="2566" width="12.42578125" style="191" customWidth="1"/>
    <col min="2567" max="2816" width="9.140625" style="191"/>
    <col min="2817" max="2817" width="18.7109375" style="191" customWidth="1"/>
    <col min="2818" max="2818" width="9.140625" style="191"/>
    <col min="2819" max="2819" width="18.5703125" style="191" customWidth="1"/>
    <col min="2820" max="2820" width="13.42578125" style="191" customWidth="1"/>
    <col min="2821" max="2821" width="19" style="191" customWidth="1"/>
    <col min="2822" max="2822" width="12.42578125" style="191" customWidth="1"/>
    <col min="2823" max="3072" width="9.140625" style="191"/>
    <col min="3073" max="3073" width="18.7109375" style="191" customWidth="1"/>
    <col min="3074" max="3074" width="9.140625" style="191"/>
    <col min="3075" max="3075" width="18.5703125" style="191" customWidth="1"/>
    <col min="3076" max="3076" width="13.42578125" style="191" customWidth="1"/>
    <col min="3077" max="3077" width="19" style="191" customWidth="1"/>
    <col min="3078" max="3078" width="12.42578125" style="191" customWidth="1"/>
    <col min="3079" max="3328" width="9.140625" style="191"/>
    <col min="3329" max="3329" width="18.7109375" style="191" customWidth="1"/>
    <col min="3330" max="3330" width="9.140625" style="191"/>
    <col min="3331" max="3331" width="18.5703125" style="191" customWidth="1"/>
    <col min="3332" max="3332" width="13.42578125" style="191" customWidth="1"/>
    <col min="3333" max="3333" width="19" style="191" customWidth="1"/>
    <col min="3334" max="3334" width="12.42578125" style="191" customWidth="1"/>
    <col min="3335" max="3584" width="9.140625" style="191"/>
    <col min="3585" max="3585" width="18.7109375" style="191" customWidth="1"/>
    <col min="3586" max="3586" width="9.140625" style="191"/>
    <col min="3587" max="3587" width="18.5703125" style="191" customWidth="1"/>
    <col min="3588" max="3588" width="13.42578125" style="191" customWidth="1"/>
    <col min="3589" max="3589" width="19" style="191" customWidth="1"/>
    <col min="3590" max="3590" width="12.42578125" style="191" customWidth="1"/>
    <col min="3591" max="3840" width="9.140625" style="191"/>
    <col min="3841" max="3841" width="18.7109375" style="191" customWidth="1"/>
    <col min="3842" max="3842" width="9.140625" style="191"/>
    <col min="3843" max="3843" width="18.5703125" style="191" customWidth="1"/>
    <col min="3844" max="3844" width="13.42578125" style="191" customWidth="1"/>
    <col min="3845" max="3845" width="19" style="191" customWidth="1"/>
    <col min="3846" max="3846" width="12.42578125" style="191" customWidth="1"/>
    <col min="3847" max="4096" width="9.140625" style="191"/>
    <col min="4097" max="4097" width="18.7109375" style="191" customWidth="1"/>
    <col min="4098" max="4098" width="9.140625" style="191"/>
    <col min="4099" max="4099" width="18.5703125" style="191" customWidth="1"/>
    <col min="4100" max="4100" width="13.42578125" style="191" customWidth="1"/>
    <col min="4101" max="4101" width="19" style="191" customWidth="1"/>
    <col min="4102" max="4102" width="12.42578125" style="191" customWidth="1"/>
    <col min="4103" max="4352" width="9.140625" style="191"/>
    <col min="4353" max="4353" width="18.7109375" style="191" customWidth="1"/>
    <col min="4354" max="4354" width="9.140625" style="191"/>
    <col min="4355" max="4355" width="18.5703125" style="191" customWidth="1"/>
    <col min="4356" max="4356" width="13.42578125" style="191" customWidth="1"/>
    <col min="4357" max="4357" width="19" style="191" customWidth="1"/>
    <col min="4358" max="4358" width="12.42578125" style="191" customWidth="1"/>
    <col min="4359" max="4608" width="9.140625" style="191"/>
    <col min="4609" max="4609" width="18.7109375" style="191" customWidth="1"/>
    <col min="4610" max="4610" width="9.140625" style="191"/>
    <col min="4611" max="4611" width="18.5703125" style="191" customWidth="1"/>
    <col min="4612" max="4612" width="13.42578125" style="191" customWidth="1"/>
    <col min="4613" max="4613" width="19" style="191" customWidth="1"/>
    <col min="4614" max="4614" width="12.42578125" style="191" customWidth="1"/>
    <col min="4615" max="4864" width="9.140625" style="191"/>
    <col min="4865" max="4865" width="18.7109375" style="191" customWidth="1"/>
    <col min="4866" max="4866" width="9.140625" style="191"/>
    <col min="4867" max="4867" width="18.5703125" style="191" customWidth="1"/>
    <col min="4868" max="4868" width="13.42578125" style="191" customWidth="1"/>
    <col min="4869" max="4869" width="19" style="191" customWidth="1"/>
    <col min="4870" max="4870" width="12.42578125" style="191" customWidth="1"/>
    <col min="4871" max="5120" width="9.140625" style="191"/>
    <col min="5121" max="5121" width="18.7109375" style="191" customWidth="1"/>
    <col min="5122" max="5122" width="9.140625" style="191"/>
    <col min="5123" max="5123" width="18.5703125" style="191" customWidth="1"/>
    <col min="5124" max="5124" width="13.42578125" style="191" customWidth="1"/>
    <col min="5125" max="5125" width="19" style="191" customWidth="1"/>
    <col min="5126" max="5126" width="12.42578125" style="191" customWidth="1"/>
    <col min="5127" max="5376" width="9.140625" style="191"/>
    <col min="5377" max="5377" width="18.7109375" style="191" customWidth="1"/>
    <col min="5378" max="5378" width="9.140625" style="191"/>
    <col min="5379" max="5379" width="18.5703125" style="191" customWidth="1"/>
    <col min="5380" max="5380" width="13.42578125" style="191" customWidth="1"/>
    <col min="5381" max="5381" width="19" style="191" customWidth="1"/>
    <col min="5382" max="5382" width="12.42578125" style="191" customWidth="1"/>
    <col min="5383" max="5632" width="9.140625" style="191"/>
    <col min="5633" max="5633" width="18.7109375" style="191" customWidth="1"/>
    <col min="5634" max="5634" width="9.140625" style="191"/>
    <col min="5635" max="5635" width="18.5703125" style="191" customWidth="1"/>
    <col min="5636" max="5636" width="13.42578125" style="191" customWidth="1"/>
    <col min="5637" max="5637" width="19" style="191" customWidth="1"/>
    <col min="5638" max="5638" width="12.42578125" style="191" customWidth="1"/>
    <col min="5639" max="5888" width="9.140625" style="191"/>
    <col min="5889" max="5889" width="18.7109375" style="191" customWidth="1"/>
    <col min="5890" max="5890" width="9.140625" style="191"/>
    <col min="5891" max="5891" width="18.5703125" style="191" customWidth="1"/>
    <col min="5892" max="5892" width="13.42578125" style="191" customWidth="1"/>
    <col min="5893" max="5893" width="19" style="191" customWidth="1"/>
    <col min="5894" max="5894" width="12.42578125" style="191" customWidth="1"/>
    <col min="5895" max="6144" width="9.140625" style="191"/>
    <col min="6145" max="6145" width="18.7109375" style="191" customWidth="1"/>
    <col min="6146" max="6146" width="9.140625" style="191"/>
    <col min="6147" max="6147" width="18.5703125" style="191" customWidth="1"/>
    <col min="6148" max="6148" width="13.42578125" style="191" customWidth="1"/>
    <col min="6149" max="6149" width="19" style="191" customWidth="1"/>
    <col min="6150" max="6150" width="12.42578125" style="191" customWidth="1"/>
    <col min="6151" max="6400" width="9.140625" style="191"/>
    <col min="6401" max="6401" width="18.7109375" style="191" customWidth="1"/>
    <col min="6402" max="6402" width="9.140625" style="191"/>
    <col min="6403" max="6403" width="18.5703125" style="191" customWidth="1"/>
    <col min="6404" max="6404" width="13.42578125" style="191" customWidth="1"/>
    <col min="6405" max="6405" width="19" style="191" customWidth="1"/>
    <col min="6406" max="6406" width="12.42578125" style="191" customWidth="1"/>
    <col min="6407" max="6656" width="9.140625" style="191"/>
    <col min="6657" max="6657" width="18.7109375" style="191" customWidth="1"/>
    <col min="6658" max="6658" width="9.140625" style="191"/>
    <col min="6659" max="6659" width="18.5703125" style="191" customWidth="1"/>
    <col min="6660" max="6660" width="13.42578125" style="191" customWidth="1"/>
    <col min="6661" max="6661" width="19" style="191" customWidth="1"/>
    <col min="6662" max="6662" width="12.42578125" style="191" customWidth="1"/>
    <col min="6663" max="6912" width="9.140625" style="191"/>
    <col min="6913" max="6913" width="18.7109375" style="191" customWidth="1"/>
    <col min="6914" max="6914" width="9.140625" style="191"/>
    <col min="6915" max="6915" width="18.5703125" style="191" customWidth="1"/>
    <col min="6916" max="6916" width="13.42578125" style="191" customWidth="1"/>
    <col min="6917" max="6917" width="19" style="191" customWidth="1"/>
    <col min="6918" max="6918" width="12.42578125" style="191" customWidth="1"/>
    <col min="6919" max="7168" width="9.140625" style="191"/>
    <col min="7169" max="7169" width="18.7109375" style="191" customWidth="1"/>
    <col min="7170" max="7170" width="9.140625" style="191"/>
    <col min="7171" max="7171" width="18.5703125" style="191" customWidth="1"/>
    <col min="7172" max="7172" width="13.42578125" style="191" customWidth="1"/>
    <col min="7173" max="7173" width="19" style="191" customWidth="1"/>
    <col min="7174" max="7174" width="12.42578125" style="191" customWidth="1"/>
    <col min="7175" max="7424" width="9.140625" style="191"/>
    <col min="7425" max="7425" width="18.7109375" style="191" customWidth="1"/>
    <col min="7426" max="7426" width="9.140625" style="191"/>
    <col min="7427" max="7427" width="18.5703125" style="191" customWidth="1"/>
    <col min="7428" max="7428" width="13.42578125" style="191" customWidth="1"/>
    <col min="7429" max="7429" width="19" style="191" customWidth="1"/>
    <col min="7430" max="7430" width="12.42578125" style="191" customWidth="1"/>
    <col min="7431" max="7680" width="9.140625" style="191"/>
    <col min="7681" max="7681" width="18.7109375" style="191" customWidth="1"/>
    <col min="7682" max="7682" width="9.140625" style="191"/>
    <col min="7683" max="7683" width="18.5703125" style="191" customWidth="1"/>
    <col min="7684" max="7684" width="13.42578125" style="191" customWidth="1"/>
    <col min="7685" max="7685" width="19" style="191" customWidth="1"/>
    <col min="7686" max="7686" width="12.42578125" style="191" customWidth="1"/>
    <col min="7687" max="7936" width="9.140625" style="191"/>
    <col min="7937" max="7937" width="18.7109375" style="191" customWidth="1"/>
    <col min="7938" max="7938" width="9.140625" style="191"/>
    <col min="7939" max="7939" width="18.5703125" style="191" customWidth="1"/>
    <col min="7940" max="7940" width="13.42578125" style="191" customWidth="1"/>
    <col min="7941" max="7941" width="19" style="191" customWidth="1"/>
    <col min="7942" max="7942" width="12.42578125" style="191" customWidth="1"/>
    <col min="7943" max="8192" width="9.140625" style="191"/>
    <col min="8193" max="8193" width="18.7109375" style="191" customWidth="1"/>
    <col min="8194" max="8194" width="9.140625" style="191"/>
    <col min="8195" max="8195" width="18.5703125" style="191" customWidth="1"/>
    <col min="8196" max="8196" width="13.42578125" style="191" customWidth="1"/>
    <col min="8197" max="8197" width="19" style="191" customWidth="1"/>
    <col min="8198" max="8198" width="12.42578125" style="191" customWidth="1"/>
    <col min="8199" max="8448" width="9.140625" style="191"/>
    <col min="8449" max="8449" width="18.7109375" style="191" customWidth="1"/>
    <col min="8450" max="8450" width="9.140625" style="191"/>
    <col min="8451" max="8451" width="18.5703125" style="191" customWidth="1"/>
    <col min="8452" max="8452" width="13.42578125" style="191" customWidth="1"/>
    <col min="8453" max="8453" width="19" style="191" customWidth="1"/>
    <col min="8454" max="8454" width="12.42578125" style="191" customWidth="1"/>
    <col min="8455" max="8704" width="9.140625" style="191"/>
    <col min="8705" max="8705" width="18.7109375" style="191" customWidth="1"/>
    <col min="8706" max="8706" width="9.140625" style="191"/>
    <col min="8707" max="8707" width="18.5703125" style="191" customWidth="1"/>
    <col min="8708" max="8708" width="13.42578125" style="191" customWidth="1"/>
    <col min="8709" max="8709" width="19" style="191" customWidth="1"/>
    <col min="8710" max="8710" width="12.42578125" style="191" customWidth="1"/>
    <col min="8711" max="8960" width="9.140625" style="191"/>
    <col min="8961" max="8961" width="18.7109375" style="191" customWidth="1"/>
    <col min="8962" max="8962" width="9.140625" style="191"/>
    <col min="8963" max="8963" width="18.5703125" style="191" customWidth="1"/>
    <col min="8964" max="8964" width="13.42578125" style="191" customWidth="1"/>
    <col min="8965" max="8965" width="19" style="191" customWidth="1"/>
    <col min="8966" max="8966" width="12.42578125" style="191" customWidth="1"/>
    <col min="8967" max="9216" width="9.140625" style="191"/>
    <col min="9217" max="9217" width="18.7109375" style="191" customWidth="1"/>
    <col min="9218" max="9218" width="9.140625" style="191"/>
    <col min="9219" max="9219" width="18.5703125" style="191" customWidth="1"/>
    <col min="9220" max="9220" width="13.42578125" style="191" customWidth="1"/>
    <col min="9221" max="9221" width="19" style="191" customWidth="1"/>
    <col min="9222" max="9222" width="12.42578125" style="191" customWidth="1"/>
    <col min="9223" max="9472" width="9.140625" style="191"/>
    <col min="9473" max="9473" width="18.7109375" style="191" customWidth="1"/>
    <col min="9474" max="9474" width="9.140625" style="191"/>
    <col min="9475" max="9475" width="18.5703125" style="191" customWidth="1"/>
    <col min="9476" max="9476" width="13.42578125" style="191" customWidth="1"/>
    <col min="9477" max="9477" width="19" style="191" customWidth="1"/>
    <col min="9478" max="9478" width="12.42578125" style="191" customWidth="1"/>
    <col min="9479" max="9728" width="9.140625" style="191"/>
    <col min="9729" max="9729" width="18.7109375" style="191" customWidth="1"/>
    <col min="9730" max="9730" width="9.140625" style="191"/>
    <col min="9731" max="9731" width="18.5703125" style="191" customWidth="1"/>
    <col min="9732" max="9732" width="13.42578125" style="191" customWidth="1"/>
    <col min="9733" max="9733" width="19" style="191" customWidth="1"/>
    <col min="9734" max="9734" width="12.42578125" style="191" customWidth="1"/>
    <col min="9735" max="9984" width="9.140625" style="191"/>
    <col min="9985" max="9985" width="18.7109375" style="191" customWidth="1"/>
    <col min="9986" max="9986" width="9.140625" style="191"/>
    <col min="9987" max="9987" width="18.5703125" style="191" customWidth="1"/>
    <col min="9988" max="9988" width="13.42578125" style="191" customWidth="1"/>
    <col min="9989" max="9989" width="19" style="191" customWidth="1"/>
    <col min="9990" max="9990" width="12.42578125" style="191" customWidth="1"/>
    <col min="9991" max="10240" width="9.140625" style="191"/>
    <col min="10241" max="10241" width="18.7109375" style="191" customWidth="1"/>
    <col min="10242" max="10242" width="9.140625" style="191"/>
    <col min="10243" max="10243" width="18.5703125" style="191" customWidth="1"/>
    <col min="10244" max="10244" width="13.42578125" style="191" customWidth="1"/>
    <col min="10245" max="10245" width="19" style="191" customWidth="1"/>
    <col min="10246" max="10246" width="12.42578125" style="191" customWidth="1"/>
    <col min="10247" max="10496" width="9.140625" style="191"/>
    <col min="10497" max="10497" width="18.7109375" style="191" customWidth="1"/>
    <col min="10498" max="10498" width="9.140625" style="191"/>
    <col min="10499" max="10499" width="18.5703125" style="191" customWidth="1"/>
    <col min="10500" max="10500" width="13.42578125" style="191" customWidth="1"/>
    <col min="10501" max="10501" width="19" style="191" customWidth="1"/>
    <col min="10502" max="10502" width="12.42578125" style="191" customWidth="1"/>
    <col min="10503" max="10752" width="9.140625" style="191"/>
    <col min="10753" max="10753" width="18.7109375" style="191" customWidth="1"/>
    <col min="10754" max="10754" width="9.140625" style="191"/>
    <col min="10755" max="10755" width="18.5703125" style="191" customWidth="1"/>
    <col min="10756" max="10756" width="13.42578125" style="191" customWidth="1"/>
    <col min="10757" max="10757" width="19" style="191" customWidth="1"/>
    <col min="10758" max="10758" width="12.42578125" style="191" customWidth="1"/>
    <col min="10759" max="11008" width="9.140625" style="191"/>
    <col min="11009" max="11009" width="18.7109375" style="191" customWidth="1"/>
    <col min="11010" max="11010" width="9.140625" style="191"/>
    <col min="11011" max="11011" width="18.5703125" style="191" customWidth="1"/>
    <col min="11012" max="11012" width="13.42578125" style="191" customWidth="1"/>
    <col min="11013" max="11013" width="19" style="191" customWidth="1"/>
    <col min="11014" max="11014" width="12.42578125" style="191" customWidth="1"/>
    <col min="11015" max="11264" width="9.140625" style="191"/>
    <col min="11265" max="11265" width="18.7109375" style="191" customWidth="1"/>
    <col min="11266" max="11266" width="9.140625" style="191"/>
    <col min="11267" max="11267" width="18.5703125" style="191" customWidth="1"/>
    <col min="11268" max="11268" width="13.42578125" style="191" customWidth="1"/>
    <col min="11269" max="11269" width="19" style="191" customWidth="1"/>
    <col min="11270" max="11270" width="12.42578125" style="191" customWidth="1"/>
    <col min="11271" max="11520" width="9.140625" style="191"/>
    <col min="11521" max="11521" width="18.7109375" style="191" customWidth="1"/>
    <col min="11522" max="11522" width="9.140625" style="191"/>
    <col min="11523" max="11523" width="18.5703125" style="191" customWidth="1"/>
    <col min="11524" max="11524" width="13.42578125" style="191" customWidth="1"/>
    <col min="11525" max="11525" width="19" style="191" customWidth="1"/>
    <col min="11526" max="11526" width="12.42578125" style="191" customWidth="1"/>
    <col min="11527" max="11776" width="9.140625" style="191"/>
    <col min="11777" max="11777" width="18.7109375" style="191" customWidth="1"/>
    <col min="11778" max="11778" width="9.140625" style="191"/>
    <col min="11779" max="11779" width="18.5703125" style="191" customWidth="1"/>
    <col min="11780" max="11780" width="13.42578125" style="191" customWidth="1"/>
    <col min="11781" max="11781" width="19" style="191" customWidth="1"/>
    <col min="11782" max="11782" width="12.42578125" style="191" customWidth="1"/>
    <col min="11783" max="12032" width="9.140625" style="191"/>
    <col min="12033" max="12033" width="18.7109375" style="191" customWidth="1"/>
    <col min="12034" max="12034" width="9.140625" style="191"/>
    <col min="12035" max="12035" width="18.5703125" style="191" customWidth="1"/>
    <col min="12036" max="12036" width="13.42578125" style="191" customWidth="1"/>
    <col min="12037" max="12037" width="19" style="191" customWidth="1"/>
    <col min="12038" max="12038" width="12.42578125" style="191" customWidth="1"/>
    <col min="12039" max="12288" width="9.140625" style="191"/>
    <col min="12289" max="12289" width="18.7109375" style="191" customWidth="1"/>
    <col min="12290" max="12290" width="9.140625" style="191"/>
    <col min="12291" max="12291" width="18.5703125" style="191" customWidth="1"/>
    <col min="12292" max="12292" width="13.42578125" style="191" customWidth="1"/>
    <col min="12293" max="12293" width="19" style="191" customWidth="1"/>
    <col min="12294" max="12294" width="12.42578125" style="191" customWidth="1"/>
    <col min="12295" max="12544" width="9.140625" style="191"/>
    <col min="12545" max="12545" width="18.7109375" style="191" customWidth="1"/>
    <col min="12546" max="12546" width="9.140625" style="191"/>
    <col min="12547" max="12547" width="18.5703125" style="191" customWidth="1"/>
    <col min="12548" max="12548" width="13.42578125" style="191" customWidth="1"/>
    <col min="12549" max="12549" width="19" style="191" customWidth="1"/>
    <col min="12550" max="12550" width="12.42578125" style="191" customWidth="1"/>
    <col min="12551" max="12800" width="9.140625" style="191"/>
    <col min="12801" max="12801" width="18.7109375" style="191" customWidth="1"/>
    <col min="12802" max="12802" width="9.140625" style="191"/>
    <col min="12803" max="12803" width="18.5703125" style="191" customWidth="1"/>
    <col min="12804" max="12804" width="13.42578125" style="191" customWidth="1"/>
    <col min="12805" max="12805" width="19" style="191" customWidth="1"/>
    <col min="12806" max="12806" width="12.42578125" style="191" customWidth="1"/>
    <col min="12807" max="13056" width="9.140625" style="191"/>
    <col min="13057" max="13057" width="18.7109375" style="191" customWidth="1"/>
    <col min="13058" max="13058" width="9.140625" style="191"/>
    <col min="13059" max="13059" width="18.5703125" style="191" customWidth="1"/>
    <col min="13060" max="13060" width="13.42578125" style="191" customWidth="1"/>
    <col min="13061" max="13061" width="19" style="191" customWidth="1"/>
    <col min="13062" max="13062" width="12.42578125" style="191" customWidth="1"/>
    <col min="13063" max="13312" width="9.140625" style="191"/>
    <col min="13313" max="13313" width="18.7109375" style="191" customWidth="1"/>
    <col min="13314" max="13314" width="9.140625" style="191"/>
    <col min="13315" max="13315" width="18.5703125" style="191" customWidth="1"/>
    <col min="13316" max="13316" width="13.42578125" style="191" customWidth="1"/>
    <col min="13317" max="13317" width="19" style="191" customWidth="1"/>
    <col min="13318" max="13318" width="12.42578125" style="191" customWidth="1"/>
    <col min="13319" max="13568" width="9.140625" style="191"/>
    <col min="13569" max="13569" width="18.7109375" style="191" customWidth="1"/>
    <col min="13570" max="13570" width="9.140625" style="191"/>
    <col min="13571" max="13571" width="18.5703125" style="191" customWidth="1"/>
    <col min="13572" max="13572" width="13.42578125" style="191" customWidth="1"/>
    <col min="13573" max="13573" width="19" style="191" customWidth="1"/>
    <col min="13574" max="13574" width="12.42578125" style="191" customWidth="1"/>
    <col min="13575" max="13824" width="9.140625" style="191"/>
    <col min="13825" max="13825" width="18.7109375" style="191" customWidth="1"/>
    <col min="13826" max="13826" width="9.140625" style="191"/>
    <col min="13827" max="13827" width="18.5703125" style="191" customWidth="1"/>
    <col min="13828" max="13828" width="13.42578125" style="191" customWidth="1"/>
    <col min="13829" max="13829" width="19" style="191" customWidth="1"/>
    <col min="13830" max="13830" width="12.42578125" style="191" customWidth="1"/>
    <col min="13831" max="14080" width="9.140625" style="191"/>
    <col min="14081" max="14081" width="18.7109375" style="191" customWidth="1"/>
    <col min="14082" max="14082" width="9.140625" style="191"/>
    <col min="14083" max="14083" width="18.5703125" style="191" customWidth="1"/>
    <col min="14084" max="14084" width="13.42578125" style="191" customWidth="1"/>
    <col min="14085" max="14085" width="19" style="191" customWidth="1"/>
    <col min="14086" max="14086" width="12.42578125" style="191" customWidth="1"/>
    <col min="14087" max="14336" width="9.140625" style="191"/>
    <col min="14337" max="14337" width="18.7109375" style="191" customWidth="1"/>
    <col min="14338" max="14338" width="9.140625" style="191"/>
    <col min="14339" max="14339" width="18.5703125" style="191" customWidth="1"/>
    <col min="14340" max="14340" width="13.42578125" style="191" customWidth="1"/>
    <col min="14341" max="14341" width="19" style="191" customWidth="1"/>
    <col min="14342" max="14342" width="12.42578125" style="191" customWidth="1"/>
    <col min="14343" max="14592" width="9.140625" style="191"/>
    <col min="14593" max="14593" width="18.7109375" style="191" customWidth="1"/>
    <col min="14594" max="14594" width="9.140625" style="191"/>
    <col min="14595" max="14595" width="18.5703125" style="191" customWidth="1"/>
    <col min="14596" max="14596" width="13.42578125" style="191" customWidth="1"/>
    <col min="14597" max="14597" width="19" style="191" customWidth="1"/>
    <col min="14598" max="14598" width="12.42578125" style="191" customWidth="1"/>
    <col min="14599" max="14848" width="9.140625" style="191"/>
    <col min="14849" max="14849" width="18.7109375" style="191" customWidth="1"/>
    <col min="14850" max="14850" width="9.140625" style="191"/>
    <col min="14851" max="14851" width="18.5703125" style="191" customWidth="1"/>
    <col min="14852" max="14852" width="13.42578125" style="191" customWidth="1"/>
    <col min="14853" max="14853" width="19" style="191" customWidth="1"/>
    <col min="14854" max="14854" width="12.42578125" style="191" customWidth="1"/>
    <col min="14855" max="15104" width="9.140625" style="191"/>
    <col min="15105" max="15105" width="18.7109375" style="191" customWidth="1"/>
    <col min="15106" max="15106" width="9.140625" style="191"/>
    <col min="15107" max="15107" width="18.5703125" style="191" customWidth="1"/>
    <col min="15108" max="15108" width="13.42578125" style="191" customWidth="1"/>
    <col min="15109" max="15109" width="19" style="191" customWidth="1"/>
    <col min="15110" max="15110" width="12.42578125" style="191" customWidth="1"/>
    <col min="15111" max="15360" width="9.140625" style="191"/>
    <col min="15361" max="15361" width="18.7109375" style="191" customWidth="1"/>
    <col min="15362" max="15362" width="9.140625" style="191"/>
    <col min="15363" max="15363" width="18.5703125" style="191" customWidth="1"/>
    <col min="15364" max="15364" width="13.42578125" style="191" customWidth="1"/>
    <col min="15365" max="15365" width="19" style="191" customWidth="1"/>
    <col min="15366" max="15366" width="12.42578125" style="191" customWidth="1"/>
    <col min="15367" max="15616" width="9.140625" style="191"/>
    <col min="15617" max="15617" width="18.7109375" style="191" customWidth="1"/>
    <col min="15618" max="15618" width="9.140625" style="191"/>
    <col min="15619" max="15619" width="18.5703125" style="191" customWidth="1"/>
    <col min="15620" max="15620" width="13.42578125" style="191" customWidth="1"/>
    <col min="15621" max="15621" width="19" style="191" customWidth="1"/>
    <col min="15622" max="15622" width="12.42578125" style="191" customWidth="1"/>
    <col min="15623" max="15872" width="9.140625" style="191"/>
    <col min="15873" max="15873" width="18.7109375" style="191" customWidth="1"/>
    <col min="15874" max="15874" width="9.140625" style="191"/>
    <col min="15875" max="15875" width="18.5703125" style="191" customWidth="1"/>
    <col min="15876" max="15876" width="13.42578125" style="191" customWidth="1"/>
    <col min="15877" max="15877" width="19" style="191" customWidth="1"/>
    <col min="15878" max="15878" width="12.42578125" style="191" customWidth="1"/>
    <col min="15879" max="16128" width="9.140625" style="191"/>
    <col min="16129" max="16129" width="18.7109375" style="191" customWidth="1"/>
    <col min="16130" max="16130" width="9.140625" style="191"/>
    <col min="16131" max="16131" width="18.5703125" style="191" customWidth="1"/>
    <col min="16132" max="16132" width="13.42578125" style="191" customWidth="1"/>
    <col min="16133" max="16133" width="19" style="191" customWidth="1"/>
    <col min="16134" max="16134" width="12.42578125" style="191" customWidth="1"/>
    <col min="16135" max="16384" width="9.140625" style="191"/>
  </cols>
  <sheetData>
    <row r="2" spans="2:18" ht="21" customHeight="1" x14ac:dyDescent="0.2">
      <c r="B2" s="190"/>
      <c r="C2" s="343" t="s">
        <v>8</v>
      </c>
      <c r="D2" s="344"/>
      <c r="E2" s="344"/>
      <c r="F2" s="344"/>
      <c r="G2" s="344"/>
      <c r="H2" s="344"/>
      <c r="I2" s="344"/>
      <c r="J2" s="345"/>
    </row>
    <row r="3" spans="2:18" ht="30.75" customHeight="1" x14ac:dyDescent="0.2">
      <c r="B3" s="192"/>
      <c r="C3" s="346" t="s">
        <v>223</v>
      </c>
      <c r="D3" s="347"/>
      <c r="E3" s="347"/>
      <c r="F3" s="193"/>
      <c r="G3" s="194"/>
      <c r="H3" s="193"/>
      <c r="I3" s="193"/>
      <c r="J3" s="195"/>
    </row>
    <row r="4" spans="2:18" ht="21.75" customHeight="1" x14ac:dyDescent="0.2">
      <c r="B4" s="192"/>
      <c r="C4" s="346" t="s">
        <v>207</v>
      </c>
      <c r="D4" s="347"/>
      <c r="E4" s="347"/>
      <c r="F4" s="196" t="s">
        <v>224</v>
      </c>
      <c r="G4" s="197">
        <v>1.5727</v>
      </c>
      <c r="H4" s="348" t="s">
        <v>225</v>
      </c>
      <c r="I4" s="348"/>
      <c r="J4" s="349"/>
    </row>
    <row r="5" spans="2:18" ht="21.75" customHeight="1" x14ac:dyDescent="0.2">
      <c r="B5" s="192"/>
      <c r="C5" s="346" t="s">
        <v>79</v>
      </c>
      <c r="D5" s="347"/>
      <c r="E5" s="347"/>
      <c r="F5" s="198" t="s">
        <v>14</v>
      </c>
      <c r="G5" s="197">
        <v>0.3453</v>
      </c>
      <c r="H5" s="350" t="s">
        <v>226</v>
      </c>
      <c r="I5" s="350"/>
      <c r="J5" s="199" t="s">
        <v>362</v>
      </c>
    </row>
    <row r="6" spans="2:18" ht="30" customHeight="1" x14ac:dyDescent="0.2">
      <c r="B6" s="200"/>
      <c r="C6" s="353" t="s">
        <v>363</v>
      </c>
      <c r="D6" s="354"/>
      <c r="E6" s="354"/>
      <c r="F6" s="354"/>
      <c r="G6" s="354"/>
      <c r="H6" s="354"/>
      <c r="I6" s="201"/>
      <c r="J6" s="202"/>
    </row>
    <row r="7" spans="2:18" ht="11.25" customHeight="1" x14ac:dyDescent="0.2">
      <c r="B7" s="192"/>
      <c r="C7" s="203"/>
      <c r="D7" s="203"/>
      <c r="E7" s="203"/>
      <c r="F7" s="204"/>
      <c r="G7" s="205"/>
      <c r="H7" s="196"/>
      <c r="I7" s="196"/>
      <c r="J7" s="206"/>
    </row>
    <row r="8" spans="2:18" ht="25.5" customHeight="1" x14ac:dyDescent="0.2">
      <c r="B8" s="207"/>
      <c r="C8" s="208"/>
      <c r="D8" s="208"/>
      <c r="E8" s="209" t="s">
        <v>227</v>
      </c>
      <c r="F8" s="208"/>
      <c r="G8" s="208"/>
      <c r="H8" s="208"/>
      <c r="I8" s="208"/>
      <c r="J8" s="210"/>
    </row>
    <row r="9" spans="2:18" x14ac:dyDescent="0.2">
      <c r="B9" s="207"/>
      <c r="C9" s="211" t="s">
        <v>228</v>
      </c>
      <c r="D9" s="212"/>
      <c r="E9" s="209"/>
      <c r="F9" s="208"/>
      <c r="G9" s="208"/>
      <c r="H9" s="208"/>
      <c r="I9" s="208"/>
      <c r="J9" s="210"/>
    </row>
    <row r="10" spans="2:18" x14ac:dyDescent="0.2">
      <c r="B10" s="207"/>
      <c r="C10" s="212" t="s">
        <v>229</v>
      </c>
      <c r="D10" s="213"/>
      <c r="E10" s="214">
        <v>5.5599999999999997E-2</v>
      </c>
      <c r="F10" s="208"/>
      <c r="G10" s="208"/>
      <c r="H10" s="208"/>
      <c r="I10" s="208"/>
      <c r="J10" s="210"/>
      <c r="R10" s="215"/>
    </row>
    <row r="11" spans="2:18" x14ac:dyDescent="0.2">
      <c r="B11" s="207"/>
      <c r="C11" s="351" t="s">
        <v>230</v>
      </c>
      <c r="D11" s="352"/>
      <c r="E11" s="216">
        <f>E10</f>
        <v>5.5599999999999997E-2</v>
      </c>
      <c r="F11" s="217"/>
      <c r="G11" s="208"/>
      <c r="H11" s="208"/>
      <c r="I11" s="208"/>
      <c r="J11" s="210"/>
    </row>
    <row r="12" spans="2:18" x14ac:dyDescent="0.2">
      <c r="B12" s="207"/>
      <c r="C12" s="211" t="s">
        <v>231</v>
      </c>
      <c r="D12" s="212"/>
      <c r="E12" s="209"/>
      <c r="F12" s="217"/>
      <c r="G12" s="208"/>
      <c r="H12" s="208"/>
      <c r="I12" s="208"/>
      <c r="J12" s="210"/>
    </row>
    <row r="13" spans="2:18" x14ac:dyDescent="0.2">
      <c r="B13" s="207"/>
      <c r="C13" s="212" t="s">
        <v>232</v>
      </c>
      <c r="D13" s="213"/>
      <c r="E13" s="214">
        <v>0.06</v>
      </c>
      <c r="F13" s="217"/>
      <c r="G13" s="208"/>
      <c r="H13" s="208"/>
      <c r="I13" s="208"/>
      <c r="J13" s="210"/>
    </row>
    <row r="14" spans="2:18" x14ac:dyDescent="0.2">
      <c r="B14" s="207"/>
      <c r="C14" s="351" t="s">
        <v>233</v>
      </c>
      <c r="D14" s="352"/>
      <c r="E14" s="216">
        <f>E13</f>
        <v>0.06</v>
      </c>
      <c r="F14" s="217"/>
      <c r="G14" s="208"/>
      <c r="H14" s="208"/>
      <c r="I14" s="208"/>
      <c r="J14" s="210"/>
    </row>
    <row r="15" spans="2:18" x14ac:dyDescent="0.2">
      <c r="B15" s="207"/>
      <c r="C15" s="211" t="s">
        <v>234</v>
      </c>
      <c r="D15" s="218"/>
      <c r="E15" s="219"/>
      <c r="F15" s="217"/>
      <c r="G15" s="208"/>
      <c r="H15" s="208"/>
      <c r="I15" s="208"/>
      <c r="J15" s="210"/>
    </row>
    <row r="16" spans="2:18" x14ac:dyDescent="0.2">
      <c r="B16" s="207"/>
      <c r="C16" s="355" t="s">
        <v>235</v>
      </c>
      <c r="D16" s="356"/>
      <c r="E16" s="219"/>
      <c r="F16" s="217"/>
      <c r="G16" s="208"/>
      <c r="H16" s="208"/>
      <c r="I16" s="208"/>
      <c r="J16" s="210"/>
    </row>
    <row r="17" spans="2:10" x14ac:dyDescent="0.2">
      <c r="B17" s="207"/>
      <c r="C17" s="355" t="s">
        <v>236</v>
      </c>
      <c r="D17" s="356"/>
      <c r="E17" s="214">
        <v>0.05</v>
      </c>
      <c r="F17" s="217"/>
      <c r="G17" s="208"/>
      <c r="H17" s="208"/>
      <c r="I17" s="208"/>
      <c r="J17" s="210"/>
    </row>
    <row r="18" spans="2:10" x14ac:dyDescent="0.2">
      <c r="B18" s="207"/>
      <c r="C18" s="355" t="s">
        <v>237</v>
      </c>
      <c r="D18" s="356"/>
      <c r="E18" s="214">
        <v>6.4999999999999997E-3</v>
      </c>
      <c r="F18" s="217"/>
      <c r="G18" s="208"/>
      <c r="H18" s="208"/>
      <c r="I18" s="208"/>
      <c r="J18" s="210"/>
    </row>
    <row r="19" spans="2:10" x14ac:dyDescent="0.2">
      <c r="B19" s="207"/>
      <c r="C19" s="355" t="s">
        <v>238</v>
      </c>
      <c r="D19" s="356"/>
      <c r="E19" s="214">
        <v>0.03</v>
      </c>
      <c r="F19" s="217"/>
      <c r="G19" s="208"/>
      <c r="H19" s="208"/>
      <c r="I19" s="208"/>
      <c r="J19" s="210"/>
    </row>
    <row r="20" spans="2:10" x14ac:dyDescent="0.2">
      <c r="B20" s="207"/>
      <c r="C20" s="355" t="s">
        <v>239</v>
      </c>
      <c r="D20" s="356"/>
      <c r="E20" s="214">
        <v>0</v>
      </c>
      <c r="F20" s="217"/>
      <c r="G20" s="208"/>
      <c r="H20" s="208"/>
      <c r="I20" s="208"/>
      <c r="J20" s="210"/>
    </row>
    <row r="21" spans="2:10" x14ac:dyDescent="0.2">
      <c r="B21" s="207"/>
      <c r="C21" s="351" t="s">
        <v>240</v>
      </c>
      <c r="D21" s="352"/>
      <c r="E21" s="216">
        <f>SUM(E17:E20)</f>
        <v>8.6499999999999994E-2</v>
      </c>
      <c r="F21" s="217"/>
      <c r="G21" s="208"/>
      <c r="H21" s="208"/>
      <c r="I21" s="208"/>
      <c r="J21" s="210"/>
    </row>
    <row r="22" spans="2:10" x14ac:dyDescent="0.2">
      <c r="B22" s="207"/>
      <c r="C22" s="211" t="s">
        <v>241</v>
      </c>
      <c r="D22" s="212"/>
      <c r="E22" s="219"/>
      <c r="F22" s="217"/>
      <c r="G22" s="208"/>
      <c r="H22" s="208"/>
      <c r="I22" s="208"/>
      <c r="J22" s="210"/>
    </row>
    <row r="23" spans="2:10" x14ac:dyDescent="0.2">
      <c r="B23" s="207"/>
      <c r="C23" s="212" t="s">
        <v>242</v>
      </c>
      <c r="D23" s="212"/>
      <c r="E23" s="219">
        <v>6.1000000000000004E-3</v>
      </c>
      <c r="F23" s="217"/>
      <c r="G23" s="208"/>
      <c r="H23" s="208"/>
      <c r="I23" s="208"/>
      <c r="J23" s="210"/>
    </row>
    <row r="24" spans="2:10" x14ac:dyDescent="0.2">
      <c r="B24" s="207"/>
      <c r="C24" s="351" t="s">
        <v>243</v>
      </c>
      <c r="D24" s="352"/>
      <c r="E24" s="220">
        <f>E23</f>
        <v>6.1000000000000004E-3</v>
      </c>
      <c r="F24" s="217"/>
      <c r="G24" s="208"/>
      <c r="H24" s="208"/>
      <c r="I24" s="208"/>
      <c r="J24" s="210"/>
    </row>
    <row r="25" spans="2:10" x14ac:dyDescent="0.2">
      <c r="B25" s="207"/>
      <c r="C25" s="211" t="s">
        <v>244</v>
      </c>
      <c r="D25" s="212"/>
      <c r="E25" s="219"/>
      <c r="F25" s="217"/>
      <c r="G25" s="208"/>
      <c r="H25" s="208"/>
      <c r="I25" s="208"/>
      <c r="J25" s="210"/>
    </row>
    <row r="26" spans="2:10" ht="15" customHeight="1" x14ac:dyDescent="0.2">
      <c r="B26" s="207"/>
      <c r="C26" s="212" t="s">
        <v>245</v>
      </c>
      <c r="D26" s="212"/>
      <c r="E26" s="373">
        <v>5.0000000000000001E-3</v>
      </c>
      <c r="F26" s="217"/>
      <c r="G26" s="208"/>
      <c r="H26" s="208"/>
      <c r="I26" s="208"/>
      <c r="J26" s="210"/>
    </row>
    <row r="27" spans="2:10" x14ac:dyDescent="0.2">
      <c r="B27" s="207"/>
      <c r="C27" s="355" t="s">
        <v>246</v>
      </c>
      <c r="D27" s="356"/>
      <c r="E27" s="374"/>
      <c r="F27" s="217"/>
      <c r="G27" s="208"/>
      <c r="H27" s="208"/>
      <c r="I27" s="208"/>
      <c r="J27" s="210"/>
    </row>
    <row r="28" spans="2:10" x14ac:dyDescent="0.2">
      <c r="B28" s="207"/>
      <c r="C28" s="351" t="s">
        <v>247</v>
      </c>
      <c r="D28" s="352"/>
      <c r="E28" s="220">
        <f>SUM(E26:E26)</f>
        <v>5.0000000000000001E-3</v>
      </c>
      <c r="F28" s="217"/>
      <c r="G28" s="208"/>
      <c r="H28" s="208"/>
      <c r="I28" s="208"/>
      <c r="J28" s="210"/>
    </row>
    <row r="29" spans="2:10" x14ac:dyDescent="0.2">
      <c r="B29" s="207"/>
      <c r="C29" s="211" t="s">
        <v>248</v>
      </c>
      <c r="D29" s="212"/>
      <c r="E29" s="219"/>
      <c r="F29" s="217"/>
      <c r="G29" s="208"/>
      <c r="H29" s="208"/>
      <c r="I29" s="208"/>
      <c r="J29" s="210"/>
    </row>
    <row r="30" spans="2:10" x14ac:dyDescent="0.2">
      <c r="B30" s="207"/>
      <c r="C30" s="355" t="s">
        <v>249</v>
      </c>
      <c r="D30" s="356"/>
      <c r="E30" s="214">
        <v>0.09</v>
      </c>
      <c r="F30" s="217"/>
      <c r="G30" s="208"/>
      <c r="H30" s="208"/>
      <c r="I30" s="208"/>
      <c r="J30" s="210"/>
    </row>
    <row r="31" spans="2:10" x14ac:dyDescent="0.2">
      <c r="B31" s="207"/>
      <c r="C31" s="351" t="s">
        <v>250</v>
      </c>
      <c r="D31" s="352"/>
      <c r="E31" s="220">
        <f>E30</f>
        <v>0.09</v>
      </c>
      <c r="F31" s="217"/>
      <c r="G31" s="208"/>
      <c r="H31" s="208"/>
      <c r="I31" s="208"/>
      <c r="J31" s="210"/>
    </row>
    <row r="32" spans="2:10" x14ac:dyDescent="0.2">
      <c r="B32" s="207"/>
      <c r="C32" s="221"/>
      <c r="D32" s="221"/>
      <c r="E32" s="222"/>
      <c r="F32" s="208"/>
      <c r="G32" s="208"/>
      <c r="H32" s="208"/>
      <c r="I32" s="208"/>
      <c r="J32" s="210"/>
    </row>
    <row r="33" spans="2:15" ht="18.75" customHeight="1" x14ac:dyDescent="0.2">
      <c r="B33" s="207"/>
      <c r="C33" s="357" t="s">
        <v>251</v>
      </c>
      <c r="D33" s="358"/>
      <c r="E33" s="220">
        <f>(((1+E24)*(1+E11+E14+E28)*(1+E31)/(1-E21))-1)</f>
        <v>0.34527079299397911</v>
      </c>
      <c r="F33" s="223"/>
      <c r="G33" s="223"/>
      <c r="H33" s="208"/>
      <c r="I33" s="208"/>
      <c r="J33" s="210"/>
    </row>
    <row r="34" spans="2:15" ht="17.25" customHeight="1" x14ac:dyDescent="0.2">
      <c r="B34" s="207"/>
      <c r="C34" s="208"/>
      <c r="D34" s="208"/>
      <c r="E34" s="208"/>
      <c r="F34" s="208"/>
      <c r="G34" s="208"/>
      <c r="H34" s="208"/>
      <c r="I34" s="208"/>
      <c r="J34" s="210"/>
    </row>
    <row r="35" spans="2:15" x14ac:dyDescent="0.2">
      <c r="B35" s="224" t="s">
        <v>252</v>
      </c>
      <c r="C35" s="225"/>
      <c r="D35" s="225"/>
      <c r="E35" s="225"/>
      <c r="F35" s="226"/>
      <c r="G35" s="227"/>
      <c r="H35" s="227"/>
      <c r="I35" s="228"/>
      <c r="J35" s="229"/>
    </row>
    <row r="36" spans="2:15" x14ac:dyDescent="0.2">
      <c r="B36" s="230"/>
      <c r="C36" s="225"/>
      <c r="D36" s="225"/>
      <c r="E36" s="225"/>
      <c r="F36" s="226"/>
      <c r="G36" s="227"/>
      <c r="H36" s="227"/>
      <c r="I36" s="228"/>
      <c r="J36" s="229"/>
    </row>
    <row r="37" spans="2:15" x14ac:dyDescent="0.2">
      <c r="B37" s="231" t="s">
        <v>253</v>
      </c>
      <c r="C37" s="232" t="s">
        <v>254</v>
      </c>
      <c r="D37" s="225"/>
      <c r="E37" s="225"/>
      <c r="F37" s="226"/>
      <c r="G37" s="227"/>
      <c r="H37" s="227"/>
      <c r="I37" s="228"/>
      <c r="J37" s="229"/>
    </row>
    <row r="38" spans="2:15" x14ac:dyDescent="0.2">
      <c r="B38" s="230"/>
      <c r="C38" s="232" t="s">
        <v>255</v>
      </c>
      <c r="D38" s="225"/>
      <c r="E38" s="225"/>
      <c r="F38" s="226"/>
      <c r="G38" s="227"/>
      <c r="H38" s="227"/>
      <c r="I38" s="228"/>
      <c r="J38" s="229"/>
    </row>
    <row r="39" spans="2:15" x14ac:dyDescent="0.2">
      <c r="B39" s="230"/>
      <c r="C39" s="359" t="s">
        <v>256</v>
      </c>
      <c r="D39" s="359"/>
      <c r="E39" s="359"/>
      <c r="F39" s="359"/>
      <c r="G39" s="227"/>
      <c r="H39" s="227"/>
      <c r="I39" s="228"/>
      <c r="J39" s="229"/>
    </row>
    <row r="40" spans="2:15" x14ac:dyDescent="0.2">
      <c r="B40" s="230"/>
      <c r="C40" s="359" t="s">
        <v>257</v>
      </c>
      <c r="D40" s="359"/>
      <c r="E40" s="359"/>
      <c r="F40" s="359"/>
      <c r="G40" s="227"/>
      <c r="H40" s="227"/>
      <c r="I40" s="228"/>
      <c r="J40" s="229"/>
      <c r="L40" s="233"/>
      <c r="M40" s="234"/>
      <c r="N40" s="234"/>
      <c r="O40" s="235"/>
    </row>
    <row r="41" spans="2:15" ht="21" customHeight="1" x14ac:dyDescent="0.2">
      <c r="B41" s="230"/>
      <c r="C41" s="236" t="s">
        <v>258</v>
      </c>
      <c r="D41" s="225"/>
      <c r="E41" s="225"/>
      <c r="F41" s="226"/>
      <c r="G41" s="227"/>
      <c r="H41" s="227"/>
      <c r="I41" s="228"/>
      <c r="J41" s="229"/>
      <c r="L41" s="360"/>
      <c r="M41" s="360"/>
      <c r="N41" s="360"/>
      <c r="O41" s="360"/>
    </row>
    <row r="42" spans="2:15" x14ac:dyDescent="0.2">
      <c r="B42" s="230"/>
      <c r="C42" s="232" t="s">
        <v>259</v>
      </c>
      <c r="D42" s="225"/>
      <c r="E42" s="225"/>
      <c r="F42" s="226"/>
      <c r="G42" s="227"/>
      <c r="H42" s="227"/>
      <c r="I42" s="228"/>
      <c r="J42" s="229"/>
      <c r="L42" s="360"/>
      <c r="M42" s="360"/>
      <c r="N42" s="360"/>
      <c r="O42" s="360"/>
    </row>
    <row r="43" spans="2:15" x14ac:dyDescent="0.2">
      <c r="B43" s="230"/>
      <c r="C43" s="232" t="s">
        <v>260</v>
      </c>
      <c r="D43" s="225"/>
      <c r="E43" s="225"/>
      <c r="F43" s="226"/>
      <c r="G43" s="227"/>
      <c r="H43" s="227"/>
      <c r="I43" s="228"/>
      <c r="J43" s="229"/>
      <c r="L43" s="233"/>
      <c r="M43" s="234"/>
      <c r="N43" s="234"/>
      <c r="O43" s="235"/>
    </row>
    <row r="44" spans="2:15" x14ac:dyDescent="0.2">
      <c r="B44" s="230"/>
      <c r="C44" s="232" t="s">
        <v>261</v>
      </c>
      <c r="D44" s="225"/>
      <c r="E44" s="225"/>
      <c r="F44" s="226"/>
      <c r="G44" s="227"/>
      <c r="H44" s="227"/>
      <c r="I44" s="228"/>
      <c r="J44" s="229"/>
      <c r="L44" s="233"/>
      <c r="M44" s="234"/>
      <c r="N44" s="234"/>
      <c r="O44" s="235"/>
    </row>
    <row r="45" spans="2:15" x14ac:dyDescent="0.2">
      <c r="B45" s="230"/>
      <c r="C45" s="232" t="s">
        <v>262</v>
      </c>
      <c r="D45" s="225"/>
      <c r="E45" s="225"/>
      <c r="F45" s="226"/>
      <c r="G45" s="227"/>
      <c r="H45" s="227"/>
      <c r="I45" s="228"/>
      <c r="J45" s="229"/>
      <c r="L45" s="233"/>
      <c r="M45" s="234"/>
      <c r="N45" s="234"/>
      <c r="O45" s="235"/>
    </row>
    <row r="46" spans="2:15" ht="56.25" customHeight="1" x14ac:dyDescent="0.2">
      <c r="B46" s="230"/>
      <c r="C46" s="232" t="s">
        <v>263</v>
      </c>
      <c r="D46" s="237"/>
      <c r="E46" s="225"/>
      <c r="F46" s="226"/>
      <c r="G46" s="227"/>
      <c r="H46" s="227"/>
      <c r="I46" s="228"/>
      <c r="J46" s="229"/>
      <c r="L46" s="233"/>
      <c r="M46" s="234"/>
      <c r="N46" s="234"/>
      <c r="O46" s="235"/>
    </row>
    <row r="47" spans="2:15" ht="56.25" customHeight="1" x14ac:dyDescent="0.2">
      <c r="B47" s="361" t="s">
        <v>264</v>
      </c>
      <c r="C47" s="362"/>
      <c r="D47" s="362"/>
      <c r="E47" s="362"/>
      <c r="F47" s="362"/>
      <c r="G47" s="362"/>
      <c r="H47" s="362"/>
      <c r="I47" s="362"/>
      <c r="J47" s="363"/>
      <c r="L47" s="233"/>
      <c r="M47" s="234"/>
      <c r="N47" s="234"/>
      <c r="O47" s="235"/>
    </row>
    <row r="48" spans="2:15" ht="74.25" customHeight="1" x14ac:dyDescent="0.2">
      <c r="B48" s="364" t="s">
        <v>265</v>
      </c>
      <c r="C48" s="365"/>
      <c r="D48" s="365"/>
      <c r="E48" s="365"/>
      <c r="F48" s="365"/>
      <c r="G48" s="365"/>
      <c r="H48" s="365"/>
      <c r="I48" s="365"/>
      <c r="J48" s="366"/>
      <c r="L48" s="233"/>
      <c r="M48" s="234"/>
      <c r="N48" s="234"/>
      <c r="O48" s="235"/>
    </row>
    <row r="49" spans="2:15" ht="75" customHeight="1" x14ac:dyDescent="0.2">
      <c r="B49" s="367" t="s">
        <v>266</v>
      </c>
      <c r="C49" s="368"/>
      <c r="D49" s="368"/>
      <c r="E49" s="368"/>
      <c r="F49" s="368"/>
      <c r="G49" s="368"/>
      <c r="H49" s="368"/>
      <c r="I49" s="368"/>
      <c r="J49" s="369"/>
      <c r="L49" s="233"/>
      <c r="M49" s="234"/>
      <c r="N49" s="234"/>
      <c r="O49" s="235"/>
    </row>
    <row r="50" spans="2:15" ht="51" customHeight="1" x14ac:dyDescent="0.2">
      <c r="B50" s="238" t="s">
        <v>267</v>
      </c>
      <c r="C50" s="370" t="s">
        <v>268</v>
      </c>
      <c r="D50" s="370"/>
      <c r="E50" s="370"/>
      <c r="F50" s="370"/>
      <c r="G50" s="239"/>
      <c r="H50" s="239"/>
      <c r="I50" s="240"/>
      <c r="L50" s="233"/>
      <c r="M50" s="234"/>
      <c r="N50" s="234"/>
      <c r="O50" s="235"/>
    </row>
    <row r="51" spans="2:15" x14ac:dyDescent="0.2">
      <c r="B51" s="241"/>
      <c r="C51" s="234"/>
      <c r="D51" s="242"/>
      <c r="E51" s="234"/>
      <c r="F51" s="235"/>
      <c r="G51" s="243"/>
      <c r="H51" s="243"/>
      <c r="I51" s="244"/>
    </row>
    <row r="52" spans="2:15" x14ac:dyDescent="0.2">
      <c r="B52" s="245"/>
      <c r="C52" s="377" t="s">
        <v>269</v>
      </c>
      <c r="D52" s="377"/>
      <c r="E52" s="377"/>
      <c r="F52" s="377"/>
      <c r="G52" s="246"/>
      <c r="H52" s="246"/>
      <c r="I52" s="247"/>
    </row>
    <row r="53" spans="2:15" ht="51" customHeight="1" x14ac:dyDescent="0.2">
      <c r="B53" s="245"/>
      <c r="C53" s="375" t="s">
        <v>270</v>
      </c>
      <c r="D53" s="375"/>
      <c r="E53" s="375"/>
      <c r="F53" s="375"/>
      <c r="G53" s="375"/>
      <c r="H53" s="375"/>
      <c r="I53" s="376"/>
    </row>
    <row r="54" spans="2:15" x14ac:dyDescent="0.2">
      <c r="B54" s="245"/>
      <c r="C54" s="248"/>
      <c r="D54" s="248"/>
      <c r="E54" s="248"/>
      <c r="F54" s="248"/>
      <c r="G54" s="248"/>
      <c r="H54" s="248"/>
      <c r="I54" s="249"/>
    </row>
    <row r="55" spans="2:15" ht="13.5" thickBot="1" x14ac:dyDescent="0.25">
      <c r="B55" s="250"/>
      <c r="C55" s="251"/>
      <c r="D55" s="251"/>
      <c r="E55" s="251"/>
      <c r="F55" s="251"/>
      <c r="G55" s="251"/>
      <c r="H55" s="251"/>
      <c r="I55" s="252"/>
    </row>
    <row r="56" spans="2:15" x14ac:dyDescent="0.2">
      <c r="B56" s="245"/>
      <c r="C56" s="248"/>
      <c r="D56" s="248"/>
      <c r="E56" s="248"/>
      <c r="F56" s="248"/>
      <c r="G56" s="248"/>
      <c r="H56" s="248"/>
      <c r="I56" s="249"/>
    </row>
    <row r="57" spans="2:15" x14ac:dyDescent="0.2">
      <c r="B57" s="253"/>
      <c r="C57" s="380" t="s">
        <v>271</v>
      </c>
      <c r="D57" s="380"/>
      <c r="E57" s="380"/>
      <c r="F57" s="380"/>
      <c r="G57" s="246"/>
      <c r="H57" s="246"/>
      <c r="I57" s="247"/>
    </row>
    <row r="58" spans="2:15" ht="113.25" customHeight="1" x14ac:dyDescent="0.2">
      <c r="B58" s="253"/>
      <c r="C58" s="375" t="s">
        <v>272</v>
      </c>
      <c r="D58" s="375"/>
      <c r="E58" s="375"/>
      <c r="F58" s="375"/>
      <c r="G58" s="375"/>
      <c r="H58" s="375"/>
      <c r="I58" s="376"/>
    </row>
    <row r="59" spans="2:15" ht="14.25" customHeight="1" x14ac:dyDescent="0.2">
      <c r="B59" s="241"/>
      <c r="C59" s="377" t="s">
        <v>273</v>
      </c>
      <c r="D59" s="377"/>
      <c r="E59" s="377"/>
      <c r="F59" s="377"/>
      <c r="G59" s="246"/>
      <c r="H59" s="246"/>
      <c r="I59" s="247"/>
    </row>
    <row r="60" spans="2:15" ht="96.75" customHeight="1" x14ac:dyDescent="0.2">
      <c r="B60" s="241"/>
      <c r="C60" s="375" t="s">
        <v>274</v>
      </c>
      <c r="D60" s="375"/>
      <c r="E60" s="375"/>
      <c r="F60" s="375"/>
      <c r="G60" s="375"/>
      <c r="H60" s="375"/>
      <c r="I60" s="376"/>
    </row>
    <row r="61" spans="2:15" x14ac:dyDescent="0.2">
      <c r="B61" s="241"/>
      <c r="C61" s="248"/>
      <c r="D61" s="248"/>
      <c r="E61" s="248"/>
      <c r="F61" s="248"/>
      <c r="G61" s="248"/>
      <c r="H61" s="248"/>
      <c r="I61" s="249"/>
    </row>
    <row r="62" spans="2:15" ht="15" customHeight="1" x14ac:dyDescent="0.2">
      <c r="B62" s="241"/>
      <c r="C62" s="377" t="s">
        <v>275</v>
      </c>
      <c r="D62" s="377"/>
      <c r="E62" s="377"/>
      <c r="F62" s="377"/>
      <c r="G62" s="246"/>
      <c r="H62" s="246"/>
      <c r="I62" s="247"/>
    </row>
    <row r="63" spans="2:15" ht="45.75" customHeight="1" x14ac:dyDescent="0.2">
      <c r="B63" s="241"/>
      <c r="C63" s="375" t="s">
        <v>276</v>
      </c>
      <c r="D63" s="375"/>
      <c r="E63" s="375"/>
      <c r="F63" s="375"/>
      <c r="G63" s="375"/>
      <c r="H63" s="375"/>
      <c r="I63" s="376"/>
    </row>
    <row r="64" spans="2:15" x14ac:dyDescent="0.2">
      <c r="B64" s="241"/>
      <c r="C64" s="377" t="s">
        <v>277</v>
      </c>
      <c r="D64" s="377"/>
      <c r="E64" s="377"/>
      <c r="F64" s="377"/>
      <c r="G64" s="246"/>
      <c r="H64" s="246"/>
      <c r="I64" s="247"/>
    </row>
    <row r="65" spans="2:9" ht="60" customHeight="1" x14ac:dyDescent="0.2">
      <c r="B65" s="241"/>
      <c r="C65" s="378" t="s">
        <v>278</v>
      </c>
      <c r="D65" s="378"/>
      <c r="E65" s="378"/>
      <c r="F65" s="378"/>
      <c r="G65" s="378"/>
      <c r="H65" s="378"/>
      <c r="I65" s="379"/>
    </row>
    <row r="66" spans="2:9" ht="41.25" customHeight="1" x14ac:dyDescent="0.2">
      <c r="B66" s="241"/>
      <c r="C66" s="378" t="s">
        <v>279</v>
      </c>
      <c r="D66" s="378"/>
      <c r="E66" s="378"/>
      <c r="F66" s="378"/>
      <c r="G66" s="378"/>
      <c r="H66" s="378"/>
      <c r="I66" s="379"/>
    </row>
    <row r="67" spans="2:9" ht="37.5" customHeight="1" x14ac:dyDescent="0.2">
      <c r="B67" s="241"/>
      <c r="C67" s="378" t="s">
        <v>280</v>
      </c>
      <c r="D67" s="378"/>
      <c r="E67" s="378"/>
      <c r="F67" s="378"/>
      <c r="G67" s="378"/>
      <c r="H67" s="378"/>
      <c r="I67" s="379"/>
    </row>
    <row r="68" spans="2:9" ht="37.5" customHeight="1" x14ac:dyDescent="0.2">
      <c r="B68" s="241"/>
      <c r="C68" s="378" t="s">
        <v>281</v>
      </c>
      <c r="D68" s="378"/>
      <c r="E68" s="378"/>
      <c r="F68" s="378"/>
      <c r="G68" s="378"/>
      <c r="H68" s="378"/>
      <c r="I68" s="379"/>
    </row>
    <row r="69" spans="2:9" ht="13.5" thickBot="1" x14ac:dyDescent="0.25">
      <c r="B69" s="254"/>
      <c r="C69" s="371"/>
      <c r="D69" s="371"/>
      <c r="E69" s="371"/>
      <c r="F69" s="371"/>
      <c r="G69" s="371"/>
      <c r="H69" s="371"/>
      <c r="I69" s="372"/>
    </row>
  </sheetData>
  <mergeCells count="44">
    <mergeCell ref="C69:I69"/>
    <mergeCell ref="E26:E27"/>
    <mergeCell ref="C63:I63"/>
    <mergeCell ref="C64:F64"/>
    <mergeCell ref="C65:I65"/>
    <mergeCell ref="C66:I66"/>
    <mergeCell ref="C67:I67"/>
    <mergeCell ref="C68:I68"/>
    <mergeCell ref="C53:I53"/>
    <mergeCell ref="C57:F57"/>
    <mergeCell ref="C58:I58"/>
    <mergeCell ref="C59:F59"/>
    <mergeCell ref="C60:I60"/>
    <mergeCell ref="C62:F62"/>
    <mergeCell ref="C52:F52"/>
    <mergeCell ref="C30:D30"/>
    <mergeCell ref="L42:O42"/>
    <mergeCell ref="B47:J47"/>
    <mergeCell ref="B48:J48"/>
    <mergeCell ref="B49:J49"/>
    <mergeCell ref="C50:F50"/>
    <mergeCell ref="C31:D31"/>
    <mergeCell ref="C33:D33"/>
    <mergeCell ref="C39:F39"/>
    <mergeCell ref="C40:F40"/>
    <mergeCell ref="L41:O41"/>
    <mergeCell ref="C28:D28"/>
    <mergeCell ref="C6:H6"/>
    <mergeCell ref="C11:D11"/>
    <mergeCell ref="C14:D14"/>
    <mergeCell ref="C16:D16"/>
    <mergeCell ref="C17:D17"/>
    <mergeCell ref="C18:D18"/>
    <mergeCell ref="C19:D19"/>
    <mergeCell ref="C20:D20"/>
    <mergeCell ref="C21:D21"/>
    <mergeCell ref="C24:D24"/>
    <mergeCell ref="C27:D27"/>
    <mergeCell ref="C2:J2"/>
    <mergeCell ref="C3:E3"/>
    <mergeCell ref="C4:E4"/>
    <mergeCell ref="H4:J4"/>
    <mergeCell ref="C5:E5"/>
    <mergeCell ref="H5:I5"/>
  </mergeCells>
  <pageMargins left="0.511811024" right="0.511811024" top="0.78740157499999996" bottom="0.78740157499999996" header="0.31496062000000002" footer="0.31496062000000002"/>
  <pageSetup paperSize="9" scale="75"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tabSelected="1" view="pageBreakPreview" topLeftCell="A16" zoomScaleNormal="100" zoomScaleSheetLayoutView="100" workbookViewId="0">
      <selection activeCell="C27" sqref="C27"/>
    </sheetView>
  </sheetViews>
  <sheetFormatPr defaultColWidth="9.140625" defaultRowHeight="12.75" x14ac:dyDescent="0.2"/>
  <cols>
    <col min="1" max="1" width="9.140625" style="257"/>
    <col min="2" max="2" width="10.7109375" style="255" customWidth="1"/>
    <col min="3" max="3" width="73.5703125" style="256" customWidth="1"/>
    <col min="4" max="4" width="12.7109375" style="256" customWidth="1"/>
    <col min="5" max="5" width="13.140625" style="255" customWidth="1"/>
    <col min="6" max="16384" width="9.140625" style="257"/>
  </cols>
  <sheetData>
    <row r="2" spans="2:10" s="191" customFormat="1" ht="21.75" customHeight="1" x14ac:dyDescent="0.2">
      <c r="B2" s="382"/>
      <c r="C2" s="385" t="s">
        <v>8</v>
      </c>
      <c r="D2" s="386"/>
      <c r="E2" s="387"/>
      <c r="F2" s="257"/>
      <c r="G2" s="257"/>
      <c r="H2" s="257"/>
      <c r="I2" s="257"/>
      <c r="J2" s="257"/>
    </row>
    <row r="3" spans="2:10" s="191" customFormat="1" ht="30" customHeight="1" x14ac:dyDescent="0.2">
      <c r="B3" s="383"/>
      <c r="C3" s="385" t="s">
        <v>282</v>
      </c>
      <c r="D3" s="386"/>
      <c r="E3" s="387"/>
      <c r="F3" s="257"/>
      <c r="G3" s="257"/>
      <c r="H3" s="257"/>
      <c r="I3" s="257"/>
      <c r="J3" s="257"/>
    </row>
    <row r="4" spans="2:10" s="191" customFormat="1" ht="20.100000000000001" customHeight="1" x14ac:dyDescent="0.2">
      <c r="B4" s="383"/>
      <c r="C4" s="385" t="s">
        <v>207</v>
      </c>
      <c r="D4" s="386"/>
      <c r="E4" s="387"/>
      <c r="F4" s="257"/>
      <c r="G4" s="257"/>
      <c r="H4" s="257"/>
      <c r="I4" s="257"/>
      <c r="J4" s="257"/>
    </row>
    <row r="5" spans="2:10" s="191" customFormat="1" ht="20.100000000000001" customHeight="1" x14ac:dyDescent="0.2">
      <c r="B5" s="384"/>
      <c r="C5" s="385" t="s">
        <v>79</v>
      </c>
      <c r="D5" s="386"/>
      <c r="E5" s="387"/>
      <c r="F5" s="257"/>
      <c r="G5" s="257"/>
      <c r="H5" s="257"/>
      <c r="I5" s="257"/>
      <c r="J5" s="257"/>
    </row>
    <row r="6" spans="2:10" s="191" customFormat="1" ht="9" customHeight="1" x14ac:dyDescent="0.2">
      <c r="B6" s="388"/>
      <c r="C6" s="388"/>
      <c r="D6" s="388"/>
      <c r="E6" s="388"/>
      <c r="F6" s="257"/>
      <c r="G6" s="257"/>
      <c r="H6" s="257"/>
      <c r="I6" s="257"/>
      <c r="J6" s="257"/>
    </row>
    <row r="7" spans="2:10" ht="15" customHeight="1" x14ac:dyDescent="0.2">
      <c r="B7" s="381" t="s">
        <v>283</v>
      </c>
      <c r="C7" s="381"/>
      <c r="D7" s="381"/>
      <c r="E7" s="258" t="s">
        <v>284</v>
      </c>
    </row>
    <row r="8" spans="2:10" x14ac:dyDescent="0.2">
      <c r="B8" s="258" t="s">
        <v>285</v>
      </c>
      <c r="C8" s="259" t="s">
        <v>286</v>
      </c>
      <c r="D8" s="259"/>
      <c r="E8" s="260">
        <v>0.2</v>
      </c>
    </row>
    <row r="9" spans="2:10" x14ac:dyDescent="0.2">
      <c r="B9" s="258" t="s">
        <v>287</v>
      </c>
      <c r="C9" s="259" t="s">
        <v>288</v>
      </c>
      <c r="D9" s="259"/>
      <c r="E9" s="260">
        <v>0.08</v>
      </c>
    </row>
    <row r="10" spans="2:10" x14ac:dyDescent="0.2">
      <c r="B10" s="258" t="s">
        <v>289</v>
      </c>
      <c r="C10" s="259" t="s">
        <v>290</v>
      </c>
      <c r="D10" s="259"/>
      <c r="E10" s="260">
        <v>1.7999999999999999E-2</v>
      </c>
    </row>
    <row r="11" spans="2:10" x14ac:dyDescent="0.2">
      <c r="B11" s="258" t="s">
        <v>291</v>
      </c>
      <c r="C11" s="259" t="s">
        <v>292</v>
      </c>
      <c r="D11" s="259"/>
      <c r="E11" s="260">
        <v>1.2999999999999999E-2</v>
      </c>
    </row>
    <row r="12" spans="2:10" x14ac:dyDescent="0.2">
      <c r="B12" s="258" t="s">
        <v>293</v>
      </c>
      <c r="C12" s="259" t="s">
        <v>294</v>
      </c>
      <c r="D12" s="259"/>
      <c r="E12" s="260" t="s">
        <v>295</v>
      </c>
    </row>
    <row r="13" spans="2:10" x14ac:dyDescent="0.2">
      <c r="B13" s="258" t="s">
        <v>296</v>
      </c>
      <c r="C13" s="259" t="s">
        <v>297</v>
      </c>
      <c r="D13" s="259"/>
      <c r="E13" s="260">
        <v>2E-3</v>
      </c>
    </row>
    <row r="14" spans="2:10" x14ac:dyDescent="0.2">
      <c r="B14" s="258" t="s">
        <v>298</v>
      </c>
      <c r="C14" s="259" t="s">
        <v>299</v>
      </c>
      <c r="D14" s="259"/>
      <c r="E14" s="260">
        <v>2.5000000000000001E-2</v>
      </c>
    </row>
    <row r="15" spans="2:10" x14ac:dyDescent="0.2">
      <c r="B15" s="258" t="s">
        <v>300</v>
      </c>
      <c r="C15" s="259" t="s">
        <v>301</v>
      </c>
      <c r="D15" s="259"/>
      <c r="E15" s="260">
        <v>0.03</v>
      </c>
    </row>
    <row r="16" spans="2:10" x14ac:dyDescent="0.2">
      <c r="B16" s="258" t="s">
        <v>302</v>
      </c>
      <c r="C16" s="259" t="s">
        <v>303</v>
      </c>
      <c r="D16" s="259"/>
      <c r="E16" s="260">
        <v>0.01</v>
      </c>
    </row>
    <row r="17" spans="2:5" ht="15" customHeight="1" x14ac:dyDescent="0.2">
      <c r="B17" s="381" t="s">
        <v>304</v>
      </c>
      <c r="C17" s="381"/>
      <c r="D17" s="381"/>
      <c r="E17" s="261">
        <f>SUM(E8:E16)</f>
        <v>0.37800000000000011</v>
      </c>
    </row>
    <row r="18" spans="2:5" x14ac:dyDescent="0.2">
      <c r="B18" s="389" t="s">
        <v>305</v>
      </c>
      <c r="C18" s="389"/>
      <c r="D18" s="262"/>
      <c r="E18" s="263" t="s">
        <v>284</v>
      </c>
    </row>
    <row r="19" spans="2:5" x14ac:dyDescent="0.2">
      <c r="B19" s="258" t="s">
        <v>306</v>
      </c>
      <c r="C19" s="259" t="s">
        <v>307</v>
      </c>
      <c r="D19" s="259"/>
      <c r="E19" s="260">
        <v>0.17519999999999999</v>
      </c>
    </row>
    <row r="20" spans="2:5" x14ac:dyDescent="0.2">
      <c r="B20" s="258" t="s">
        <v>308</v>
      </c>
      <c r="C20" s="259" t="s">
        <v>309</v>
      </c>
      <c r="D20" s="259"/>
      <c r="E20" s="260">
        <v>3.9100000000000003E-2</v>
      </c>
    </row>
    <row r="21" spans="2:5" x14ac:dyDescent="0.2">
      <c r="B21" s="258" t="s">
        <v>310</v>
      </c>
      <c r="C21" s="259" t="s">
        <v>311</v>
      </c>
      <c r="D21" s="259"/>
      <c r="E21" s="260">
        <v>7.6E-3</v>
      </c>
    </row>
    <row r="22" spans="2:5" x14ac:dyDescent="0.2">
      <c r="B22" s="258" t="s">
        <v>312</v>
      </c>
      <c r="C22" s="259" t="s">
        <v>313</v>
      </c>
      <c r="D22" s="259"/>
      <c r="E22" s="260">
        <v>1.1000000000000001E-3</v>
      </c>
    </row>
    <row r="23" spans="2:5" x14ac:dyDescent="0.2">
      <c r="B23" s="258" t="s">
        <v>314</v>
      </c>
      <c r="C23" s="259" t="s">
        <v>315</v>
      </c>
      <c r="D23" s="259"/>
      <c r="E23" s="260">
        <v>6.7000000000000002E-3</v>
      </c>
    </row>
    <row r="24" spans="2:5" x14ac:dyDescent="0.2">
      <c r="B24" s="258" t="s">
        <v>316</v>
      </c>
      <c r="C24" s="259" t="s">
        <v>317</v>
      </c>
      <c r="D24" s="259"/>
      <c r="E24" s="260">
        <v>0.1011</v>
      </c>
    </row>
    <row r="25" spans="2:5" x14ac:dyDescent="0.2">
      <c r="B25" s="258" t="s">
        <v>318</v>
      </c>
      <c r="C25" s="259" t="s">
        <v>319</v>
      </c>
      <c r="D25" s="259"/>
      <c r="E25" s="260">
        <v>3.3999999999999998E-3</v>
      </c>
    </row>
    <row r="26" spans="2:5" x14ac:dyDescent="0.2">
      <c r="B26" s="258" t="s">
        <v>320</v>
      </c>
      <c r="C26" s="259" t="s">
        <v>321</v>
      </c>
      <c r="D26" s="259"/>
      <c r="E26" s="264" t="s">
        <v>295</v>
      </c>
    </row>
    <row r="27" spans="2:5" x14ac:dyDescent="0.2">
      <c r="B27" s="258" t="s">
        <v>322</v>
      </c>
      <c r="C27" s="259" t="s">
        <v>323</v>
      </c>
      <c r="D27" s="259"/>
      <c r="E27" s="264" t="s">
        <v>295</v>
      </c>
    </row>
    <row r="28" spans="2:5" x14ac:dyDescent="0.2">
      <c r="B28" s="258" t="s">
        <v>324</v>
      </c>
      <c r="C28" s="259" t="s">
        <v>325</v>
      </c>
      <c r="D28" s="259"/>
      <c r="E28" s="264" t="s">
        <v>295</v>
      </c>
    </row>
    <row r="29" spans="2:5" x14ac:dyDescent="0.2">
      <c r="B29" s="258" t="s">
        <v>326</v>
      </c>
      <c r="C29" s="259" t="s">
        <v>327</v>
      </c>
      <c r="D29" s="259"/>
      <c r="E29" s="264" t="s">
        <v>295</v>
      </c>
    </row>
    <row r="30" spans="2:5" ht="15" customHeight="1" x14ac:dyDescent="0.2">
      <c r="B30" s="381" t="s">
        <v>328</v>
      </c>
      <c r="C30" s="381"/>
      <c r="D30" s="381"/>
      <c r="E30" s="265">
        <f>SUM(E19:E29)</f>
        <v>0.3342</v>
      </c>
    </row>
    <row r="31" spans="2:5" x14ac:dyDescent="0.2">
      <c r="B31" s="390" t="s">
        <v>329</v>
      </c>
      <c r="C31" s="390"/>
      <c r="D31" s="266"/>
      <c r="E31" s="263" t="s">
        <v>284</v>
      </c>
    </row>
    <row r="32" spans="2:5" x14ac:dyDescent="0.2">
      <c r="B32" s="258" t="s">
        <v>330</v>
      </c>
      <c r="C32" s="259" t="s">
        <v>331</v>
      </c>
      <c r="D32" s="259"/>
      <c r="E32" s="267">
        <v>5.3400000000000003E-2</v>
      </c>
    </row>
    <row r="33" spans="2:5" x14ac:dyDescent="0.2">
      <c r="B33" s="258" t="s">
        <v>332</v>
      </c>
      <c r="C33" s="259" t="s">
        <v>333</v>
      </c>
      <c r="D33" s="259"/>
      <c r="E33" s="267">
        <v>0.112</v>
      </c>
    </row>
    <row r="34" spans="2:5" x14ac:dyDescent="0.2">
      <c r="B34" s="258" t="s">
        <v>334</v>
      </c>
      <c r="C34" s="259" t="s">
        <v>335</v>
      </c>
      <c r="D34" s="259"/>
      <c r="E34" s="267">
        <v>0.1129</v>
      </c>
    </row>
    <row r="35" spans="2:5" x14ac:dyDescent="0.2">
      <c r="B35" s="258" t="s">
        <v>336</v>
      </c>
      <c r="C35" s="259" t="s">
        <v>337</v>
      </c>
      <c r="D35" s="259"/>
      <c r="E35" s="267">
        <v>8.9999999999999993E-3</v>
      </c>
    </row>
    <row r="36" spans="2:5" x14ac:dyDescent="0.2">
      <c r="B36" s="258" t="s">
        <v>338</v>
      </c>
      <c r="C36" s="259" t="s">
        <v>339</v>
      </c>
      <c r="D36" s="259"/>
      <c r="E36" s="267">
        <v>2.2599999999999999E-2</v>
      </c>
    </row>
    <row r="37" spans="2:5" x14ac:dyDescent="0.2">
      <c r="B37" s="258" t="s">
        <v>340</v>
      </c>
      <c r="C37" s="259" t="s">
        <v>341</v>
      </c>
      <c r="D37" s="259"/>
      <c r="E37" s="268" t="s">
        <v>295</v>
      </c>
    </row>
    <row r="38" spans="2:5" x14ac:dyDescent="0.2">
      <c r="B38" s="258" t="s">
        <v>342</v>
      </c>
      <c r="C38" s="259" t="s">
        <v>343</v>
      </c>
      <c r="D38" s="259"/>
      <c r="E38" s="268" t="s">
        <v>295</v>
      </c>
    </row>
    <row r="39" spans="2:5" ht="15" customHeight="1" x14ac:dyDescent="0.2">
      <c r="B39" s="381" t="s">
        <v>344</v>
      </c>
      <c r="C39" s="381"/>
      <c r="D39" s="381"/>
      <c r="E39" s="265">
        <f>SUM(E32:E38)</f>
        <v>0.30990000000000001</v>
      </c>
    </row>
    <row r="40" spans="2:5" x14ac:dyDescent="0.2">
      <c r="B40" s="391" t="s">
        <v>345</v>
      </c>
      <c r="C40" s="391"/>
      <c r="D40" s="269"/>
      <c r="E40" s="270" t="s">
        <v>284</v>
      </c>
    </row>
    <row r="41" spans="2:5" x14ac:dyDescent="0.2">
      <c r="B41" s="258" t="s">
        <v>346</v>
      </c>
      <c r="C41" s="259" t="s">
        <v>347</v>
      </c>
      <c r="D41" s="259"/>
      <c r="E41" s="260">
        <f>E17*E30</f>
        <v>0.12632760000000004</v>
      </c>
    </row>
    <row r="42" spans="2:5" ht="25.5" x14ac:dyDescent="0.2">
      <c r="B42" s="258" t="s">
        <v>348</v>
      </c>
      <c r="C42" s="271" t="s">
        <v>349</v>
      </c>
      <c r="D42" s="271"/>
      <c r="E42" s="264" t="s">
        <v>295</v>
      </c>
    </row>
    <row r="43" spans="2:5" ht="15" customHeight="1" x14ac:dyDescent="0.2">
      <c r="B43" s="381" t="s">
        <v>350</v>
      </c>
      <c r="C43" s="381"/>
      <c r="D43" s="381"/>
      <c r="E43" s="261">
        <f>SUM(E41:E42)</f>
        <v>0.12632760000000004</v>
      </c>
    </row>
    <row r="44" spans="2:5" x14ac:dyDescent="0.2">
      <c r="B44" s="392" t="s">
        <v>351</v>
      </c>
      <c r="C44" s="392"/>
      <c r="D44" s="272"/>
      <c r="E44" s="263" t="s">
        <v>284</v>
      </c>
    </row>
    <row r="45" spans="2:5" x14ac:dyDescent="0.2">
      <c r="B45" s="258" t="s">
        <v>352</v>
      </c>
      <c r="C45" s="259" t="s">
        <v>353</v>
      </c>
      <c r="D45" s="259"/>
      <c r="E45" s="267">
        <v>0.25750000000000001</v>
      </c>
    </row>
    <row r="46" spans="2:5" x14ac:dyDescent="0.2">
      <c r="B46" s="258" t="s">
        <v>354</v>
      </c>
      <c r="C46" s="259" t="s">
        <v>355</v>
      </c>
      <c r="D46" s="259"/>
      <c r="E46" s="267">
        <v>6.0299999999999999E-2</v>
      </c>
    </row>
    <row r="47" spans="2:5" ht="25.5" x14ac:dyDescent="0.2">
      <c r="B47" s="258" t="s">
        <v>356</v>
      </c>
      <c r="C47" s="271" t="s">
        <v>357</v>
      </c>
      <c r="D47" s="271"/>
      <c r="E47" s="267">
        <v>2.6700000000000002E-2</v>
      </c>
    </row>
    <row r="48" spans="2:5" x14ac:dyDescent="0.2">
      <c r="B48" s="258" t="s">
        <v>358</v>
      </c>
      <c r="C48" s="259" t="s">
        <v>359</v>
      </c>
      <c r="D48" s="259"/>
      <c r="E48" s="267">
        <v>7.9799999999999996E-2</v>
      </c>
    </row>
    <row r="49" spans="2:5" x14ac:dyDescent="0.2">
      <c r="B49" s="381" t="s">
        <v>360</v>
      </c>
      <c r="C49" s="381"/>
      <c r="D49" s="258"/>
      <c r="E49" s="261">
        <v>0.42430000000000001</v>
      </c>
    </row>
    <row r="50" spans="2:5" ht="15" customHeight="1" x14ac:dyDescent="0.2">
      <c r="B50" s="381" t="s">
        <v>361</v>
      </c>
      <c r="C50" s="381"/>
      <c r="D50" s="381"/>
      <c r="E50" s="261">
        <f>E49+E39+E30+E17+E43</f>
        <v>1.5727276000000001</v>
      </c>
    </row>
  </sheetData>
  <mergeCells count="17">
    <mergeCell ref="B40:C40"/>
    <mergeCell ref="B43:D43"/>
    <mergeCell ref="B44:C44"/>
    <mergeCell ref="B49:C49"/>
    <mergeCell ref="B50:D50"/>
    <mergeCell ref="B39:D39"/>
    <mergeCell ref="B2:B5"/>
    <mergeCell ref="C2:E2"/>
    <mergeCell ref="C3:E3"/>
    <mergeCell ref="C4:E4"/>
    <mergeCell ref="C5:E5"/>
    <mergeCell ref="B6:E6"/>
    <mergeCell ref="B7:D7"/>
    <mergeCell ref="B17:D17"/>
    <mergeCell ref="B18:C18"/>
    <mergeCell ref="B30:D30"/>
    <mergeCell ref="B31:C31"/>
  </mergeCells>
  <pageMargins left="0.511811024" right="0.511811024" top="0.78740157499999996" bottom="0.78740157499999996" header="0.31496062000000002" footer="0.31496062000000002"/>
  <pageSetup paperSize="9" scale="83" orientation="portrait" verticalDpi="300" r:id="rId1"/>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
  <sheetViews>
    <sheetView showGridLines="0" view="pageBreakPreview" topLeftCell="C1" zoomScale="90" zoomScaleNormal="90" zoomScaleSheetLayoutView="90" workbookViewId="0">
      <pane ySplit="6" topLeftCell="A7" activePane="bottomLeft" state="frozen"/>
      <selection activeCell="B16" sqref="B16:B17"/>
      <selection pane="bottomLeft" activeCell="I18" sqref="I18"/>
    </sheetView>
  </sheetViews>
  <sheetFormatPr defaultColWidth="10.7109375" defaultRowHeight="21" customHeight="1" x14ac:dyDescent="0.25"/>
  <cols>
    <col min="1" max="1" width="15.140625" style="90" customWidth="1"/>
    <col min="2" max="2" width="80.85546875" style="107" customWidth="1"/>
    <col min="3" max="3" width="20" style="93" customWidth="1"/>
    <col min="4" max="4" width="36.85546875" style="93" customWidth="1"/>
    <col min="5" max="5" width="16.42578125" style="93" customWidth="1"/>
    <col min="6" max="6" width="11.42578125" style="92" customWidth="1"/>
    <col min="7" max="7" width="20.7109375" style="93" customWidth="1"/>
    <col min="8" max="8" width="39.5703125" style="93" customWidth="1"/>
    <col min="9" max="9" width="15.140625" style="93" customWidth="1"/>
    <col min="10" max="10" width="11.140625" style="93" customWidth="1"/>
    <col min="11" max="11" width="23.42578125" style="93" customWidth="1"/>
    <col min="12" max="12" width="39" style="93" customWidth="1"/>
    <col min="13" max="13" width="14.7109375" style="93" customWidth="1"/>
    <col min="14" max="14" width="11.85546875" style="108" bestFit="1" customWidth="1"/>
    <col min="15" max="15" width="23.140625" style="90" customWidth="1"/>
    <col min="16" max="16" width="17.28515625" style="90" customWidth="1"/>
    <col min="17" max="17" width="16.5703125" style="90" customWidth="1"/>
    <col min="18" max="16384" width="10.7109375" style="90"/>
  </cols>
  <sheetData>
    <row r="1" spans="1:16" ht="21" customHeight="1" x14ac:dyDescent="0.25">
      <c r="A1" s="86"/>
      <c r="B1" s="395" t="s">
        <v>8</v>
      </c>
      <c r="C1" s="395"/>
      <c r="D1" s="395"/>
      <c r="E1" s="395"/>
      <c r="F1" s="395"/>
      <c r="G1" s="395"/>
      <c r="H1" s="395"/>
      <c r="I1" s="395"/>
      <c r="J1" s="87"/>
      <c r="K1" s="88"/>
      <c r="L1" s="88"/>
      <c r="M1" s="89"/>
      <c r="N1" s="396"/>
      <c r="O1" s="396"/>
      <c r="P1" s="396"/>
    </row>
    <row r="2" spans="1:16" ht="21" customHeight="1" x14ac:dyDescent="0.25">
      <c r="A2" s="91"/>
      <c r="B2" s="393" t="s">
        <v>78</v>
      </c>
      <c r="C2" s="393"/>
      <c r="D2" s="393"/>
      <c r="E2" s="393"/>
      <c r="K2" s="94"/>
      <c r="L2" s="94"/>
      <c r="M2" s="94"/>
      <c r="N2" s="95"/>
      <c r="O2" s="96"/>
      <c r="P2" s="96"/>
    </row>
    <row r="3" spans="1:16" ht="25.5" customHeight="1" x14ac:dyDescent="0.25">
      <c r="A3" s="91"/>
      <c r="B3" s="393" t="s">
        <v>63</v>
      </c>
      <c r="C3" s="393"/>
      <c r="D3" s="393"/>
      <c r="E3" s="393"/>
      <c r="K3" s="96"/>
      <c r="L3" s="96"/>
      <c r="M3" s="94"/>
      <c r="N3" s="394"/>
      <c r="O3" s="394"/>
      <c r="P3" s="394"/>
    </row>
    <row r="4" spans="1:16" ht="40.5" customHeight="1" x14ac:dyDescent="0.25">
      <c r="A4" s="91"/>
      <c r="B4" s="393" t="s">
        <v>79</v>
      </c>
      <c r="C4" s="393"/>
      <c r="D4" s="393"/>
      <c r="E4" s="393"/>
      <c r="J4" s="394"/>
      <c r="K4" s="394"/>
      <c r="L4" s="97"/>
      <c r="M4" s="98"/>
      <c r="N4" s="99"/>
      <c r="O4" s="97"/>
      <c r="P4" s="97"/>
    </row>
    <row r="5" spans="1:16" s="100" customFormat="1" ht="21" customHeight="1" x14ac:dyDescent="0.25">
      <c r="A5" s="398" t="s">
        <v>0</v>
      </c>
      <c r="B5" s="400" t="s">
        <v>19</v>
      </c>
      <c r="C5" s="401" t="s">
        <v>80</v>
      </c>
      <c r="D5" s="402" t="s">
        <v>81</v>
      </c>
      <c r="E5" s="404" t="s">
        <v>82</v>
      </c>
      <c r="F5" s="405" t="s">
        <v>83</v>
      </c>
      <c r="G5" s="406" t="s">
        <v>84</v>
      </c>
      <c r="H5" s="407" t="s">
        <v>81</v>
      </c>
      <c r="I5" s="409" t="s">
        <v>85</v>
      </c>
      <c r="J5" s="410" t="s">
        <v>86</v>
      </c>
      <c r="K5" s="397" t="s">
        <v>87</v>
      </c>
      <c r="L5" s="411" t="s">
        <v>81</v>
      </c>
      <c r="M5" s="411" t="s">
        <v>85</v>
      </c>
      <c r="N5" s="413" t="s">
        <v>86</v>
      </c>
      <c r="O5" s="414" t="s">
        <v>90</v>
      </c>
      <c r="P5" s="414" t="s">
        <v>88</v>
      </c>
    </row>
    <row r="6" spans="1:16" s="100" customFormat="1" ht="21" customHeight="1" x14ac:dyDescent="0.25">
      <c r="A6" s="399"/>
      <c r="B6" s="400"/>
      <c r="C6" s="401"/>
      <c r="D6" s="403"/>
      <c r="E6" s="404"/>
      <c r="F6" s="405"/>
      <c r="G6" s="406"/>
      <c r="H6" s="408"/>
      <c r="I6" s="409"/>
      <c r="J6" s="410"/>
      <c r="K6" s="397"/>
      <c r="L6" s="412"/>
      <c r="M6" s="412"/>
      <c r="N6" s="413"/>
      <c r="O6" s="414"/>
      <c r="P6" s="414"/>
    </row>
    <row r="7" spans="1:16" ht="150" customHeight="1" x14ac:dyDescent="0.25">
      <c r="A7" s="101">
        <v>1</v>
      </c>
      <c r="B7" s="109" t="s">
        <v>89</v>
      </c>
      <c r="C7" s="102" t="s">
        <v>92</v>
      </c>
      <c r="D7" s="110" t="s">
        <v>91</v>
      </c>
      <c r="E7" s="104">
        <v>20469.900000000001</v>
      </c>
      <c r="F7" s="105">
        <v>44022</v>
      </c>
      <c r="G7" s="102" t="s">
        <v>94</v>
      </c>
      <c r="H7" s="110" t="s">
        <v>93</v>
      </c>
      <c r="I7" s="104">
        <v>17294.740000000002</v>
      </c>
      <c r="J7" s="105">
        <v>44022</v>
      </c>
      <c r="K7" s="102" t="s">
        <v>96</v>
      </c>
      <c r="L7" s="110" t="s">
        <v>95</v>
      </c>
      <c r="M7" s="102">
        <v>18005.29</v>
      </c>
      <c r="N7" s="105">
        <v>44022</v>
      </c>
      <c r="O7" s="106">
        <f>AVERAGE(E7,I7,M7)+357</f>
        <v>18946.976666666666</v>
      </c>
      <c r="P7" s="103" t="s">
        <v>123</v>
      </c>
    </row>
  </sheetData>
  <mergeCells count="23">
    <mergeCell ref="L5:L6"/>
    <mergeCell ref="M5:M6"/>
    <mergeCell ref="N5:N6"/>
    <mergeCell ref="O5:O6"/>
    <mergeCell ref="P5:P6"/>
    <mergeCell ref="K5:K6"/>
    <mergeCell ref="A5:A6"/>
    <mergeCell ref="B5:B6"/>
    <mergeCell ref="C5:C6"/>
    <mergeCell ref="D5:D6"/>
    <mergeCell ref="E5:E6"/>
    <mergeCell ref="F5:F6"/>
    <mergeCell ref="G5:G6"/>
    <mergeCell ref="H5:H6"/>
    <mergeCell ref="I5:I6"/>
    <mergeCell ref="J5:J6"/>
    <mergeCell ref="B4:E4"/>
    <mergeCell ref="J4:K4"/>
    <mergeCell ref="B1:I1"/>
    <mergeCell ref="N1:P1"/>
    <mergeCell ref="B2:E2"/>
    <mergeCell ref="B3:E3"/>
    <mergeCell ref="N3:P3"/>
  </mergeCells>
  <hyperlinks>
    <hyperlink ref="D7" r:id="rId1"/>
    <hyperlink ref="H7" r:id="rId2"/>
    <hyperlink ref="L7" r:id="rId3"/>
  </hyperlinks>
  <printOptions horizontalCentered="1" gridLines="1"/>
  <pageMargins left="0.78740157480314965" right="0.59055118110236215" top="0.98425196850393704" bottom="0.98425196850393704" header="0" footer="0"/>
  <pageSetup paperSize="9" scale="33"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7</vt:i4>
      </vt:variant>
    </vt:vector>
  </HeadingPairs>
  <TitlesOfParts>
    <vt:vector size="14" baseType="lpstr">
      <vt:lpstr>Orçamento</vt:lpstr>
      <vt:lpstr>Mémoria de Cálculo</vt:lpstr>
      <vt:lpstr>COMP-1</vt:lpstr>
      <vt:lpstr>CRONOGRAMA</vt:lpstr>
      <vt:lpstr>BDI</vt:lpstr>
      <vt:lpstr>LS</vt:lpstr>
      <vt:lpstr>COTAÇÃO</vt:lpstr>
      <vt:lpstr>BDI!Area_de_impressao</vt:lpstr>
      <vt:lpstr>'COMP-1'!Area_de_impressao</vt:lpstr>
      <vt:lpstr>COTAÇÃO!Area_de_impressao</vt:lpstr>
      <vt:lpstr>CRONOGRAMA!Area_de_impressao</vt:lpstr>
      <vt:lpstr>LS!Area_de_impressao</vt:lpstr>
      <vt:lpstr>'Mémoria de Cálculo'!Area_de_impressao</vt:lpstr>
      <vt:lpstr>COTAÇÃO!Titulos_de_impressao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obras-snx</dc:creator>
  <cp:lastModifiedBy>jose.campagnaro</cp:lastModifiedBy>
  <cp:lastPrinted>2022-04-05T11:23:51Z</cp:lastPrinted>
  <dcterms:created xsi:type="dcterms:W3CDTF">2020-06-17T10:37:11Z</dcterms:created>
  <dcterms:modified xsi:type="dcterms:W3CDTF">2022-04-05T11:23:56Z</dcterms:modified>
</cp:coreProperties>
</file>